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11355" windowHeight="6405"/>
  </bookViews>
  <sheets>
    <sheet name="Лист2" sheetId="4" r:id="rId1"/>
  </sheets>
  <definedNames>
    <definedName name="_xlnm.Print_Area" localSheetId="0">Лист2!$A$1:$H$54</definedName>
  </definedNames>
  <calcPr calcId="145621"/>
</workbook>
</file>

<file path=xl/calcChain.xml><?xml version="1.0" encoding="utf-8"?>
<calcChain xmlns="http://schemas.openxmlformats.org/spreadsheetml/2006/main">
  <c r="G26" i="4" l="1"/>
  <c r="H40" i="4"/>
  <c r="H45" i="4"/>
  <c r="H41" i="4"/>
  <c r="H27" i="4"/>
  <c r="H30" i="4"/>
  <c r="G21" i="4"/>
  <c r="H24" i="4"/>
  <c r="H42" i="4"/>
  <c r="H38" i="4"/>
  <c r="H34" i="4"/>
  <c r="H29" i="4"/>
  <c r="H22" i="4"/>
  <c r="H20" i="4"/>
  <c r="H18" i="4"/>
  <c r="H15" i="4"/>
  <c r="H14" i="4"/>
  <c r="H12" i="4"/>
  <c r="H10" i="4"/>
  <c r="G9" i="4"/>
  <c r="D50" i="4"/>
  <c r="D47" i="4"/>
  <c r="D46" i="4"/>
  <c r="D44" i="4"/>
  <c r="D36" i="4"/>
  <c r="H36" i="4" s="1"/>
  <c r="D33" i="4"/>
  <c r="D32" i="4"/>
  <c r="H32" i="4" s="1"/>
  <c r="F26" i="4"/>
  <c r="E26" i="4"/>
  <c r="D25" i="4"/>
  <c r="D23" i="4"/>
  <c r="D19" i="4"/>
  <c r="D17" i="4"/>
  <c r="D16" i="4"/>
  <c r="D13" i="4"/>
  <c r="H13" i="4" s="1"/>
  <c r="D11" i="4"/>
  <c r="D26" i="4" l="1"/>
  <c r="D21" i="4"/>
  <c r="H17" i="4"/>
  <c r="D9" i="4"/>
  <c r="H11" i="4"/>
  <c r="H19" i="4"/>
  <c r="H23" i="4"/>
  <c r="H44" i="4"/>
  <c r="H47" i="4"/>
  <c r="H49" i="4"/>
  <c r="H16" i="4"/>
  <c r="H25" i="4"/>
  <c r="H28" i="4"/>
  <c r="H31" i="4"/>
  <c r="H33" i="4"/>
  <c r="H35" i="4"/>
  <c r="H37" i="4"/>
  <c r="H39" i="4"/>
  <c r="H43" i="4"/>
  <c r="H46" i="4"/>
  <c r="H48" i="4"/>
  <c r="H50" i="4"/>
  <c r="H26" i="4" l="1"/>
  <c r="H21" i="4"/>
  <c r="H9" i="4"/>
</calcChain>
</file>

<file path=xl/sharedStrings.xml><?xml version="1.0" encoding="utf-8"?>
<sst xmlns="http://schemas.openxmlformats.org/spreadsheetml/2006/main" count="96" uniqueCount="95">
  <si>
    <t/>
  </si>
  <si>
    <t>Районная целевая программа "Развитие детско-юношеского спорта и подготовка спортивного резерва в муниципальном образовании Мостовский район" на 2011-2015 годы</t>
  </si>
  <si>
    <t>795.89.01</t>
  </si>
  <si>
    <t>Муниципальная целевая программа "Развитие детскошо юношеского спорта и подготовки спортивного резерва в ОУ МО Мостовский район на 2011-2013г.г."</t>
  </si>
  <si>
    <t>795.89.00</t>
  </si>
  <si>
    <t>Муниципальная целевая программа "Развитие МТБ муниципального бюджетного учреждения здравоохранения "Мостовская ЦРБ" на 2012 год"</t>
  </si>
  <si>
    <t>795.54.00</t>
  </si>
  <si>
    <t>Ведомственная целевая программа «Безопасность образовательных учреждений муниципального образования Мостовский район» на 2012-2014 годы</t>
  </si>
  <si>
    <t>795.27.10</t>
  </si>
  <si>
    <t>Муниципальная  целевая программа «Поддержка классов казачьей направленности» на 2011-2013 годы</t>
  </si>
  <si>
    <t>795.22.10</t>
  </si>
  <si>
    <t>МЦП "Расчистка русел рек от поваленных деревьев и других древесных остатков на территории МО Мостовский район на 2011-2013 г.г."</t>
  </si>
  <si>
    <t>795.18.00</t>
  </si>
  <si>
    <t>Муниципальная целевая программа "Отдых, оздоровление и занятость детей и подростков в МО Мостовский район"  в 2011-2013 г.г.</t>
  </si>
  <si>
    <t>795.17.00</t>
  </si>
  <si>
    <t>Долгосрочная муниципальная целевая программа «Комплексные меры противодействия незаконному потреблению и обороту наркотических средств» на 2012-2014 годы</t>
  </si>
  <si>
    <t>795.16.00</t>
  </si>
  <si>
    <t>Муниципальная целевая программа "Развитие спортивных объектов и укрепление МТБ на территории МО Мостовский район" на 2011-2013 г.г.</t>
  </si>
  <si>
    <t>795.10.21</t>
  </si>
  <si>
    <t>Муниципальная целевая программа "Развитие санаторно-курортного и туристического комплекса КК" на 2011-2015 г.г.</t>
  </si>
  <si>
    <t>795.10.20</t>
  </si>
  <si>
    <t>Муниципальная целевая программа "Развитие системы дошкольного образования в МО Мостовский район на 2009-2011 г.г п/п "Доплаты педагогическим работникам муниципальных образовательных учреждений, реализующих программы дошкольного образования "</t>
  </si>
  <si>
    <t>795.10.16</t>
  </si>
  <si>
    <t>МЦП "О развитии и поддержке малого и среднего предпринимательства в МО Мостовский район" на 2012-2014 г.г.</t>
  </si>
  <si>
    <t>795.08.04</t>
  </si>
  <si>
    <t>Муниципальная целевая программа "Развитие образования" на 2011-2013 г.г.</t>
  </si>
  <si>
    <t>795.07.09</t>
  </si>
  <si>
    <t>Муниципальная целевая программа "Молодёжь Мостовского района " в области молодёжной политики</t>
  </si>
  <si>
    <t>795.07.08</t>
  </si>
  <si>
    <t>Муниципальная целевая программа " Развитие велосипедного спорта - шоссе в МО Мостовский район" на 2012-2014 г.г</t>
  </si>
  <si>
    <t>795.07.05</t>
  </si>
  <si>
    <t>Муниципальная целевая программа "Отходы " на 2007-2011 г.г.</t>
  </si>
  <si>
    <t>795.03.00</t>
  </si>
  <si>
    <t>МЦП "Энергосбережение и повышение энергетической эффективности на территории МО Мостовский район"</t>
  </si>
  <si>
    <t>795.01.05</t>
  </si>
  <si>
    <t>МЦП "Медицинские кадры муниципального образования Мостовский район на 2012 год"</t>
  </si>
  <si>
    <t>795.01.03</t>
  </si>
  <si>
    <t>Муниципальные целевые программы</t>
  </si>
  <si>
    <t>795.00.00</t>
  </si>
  <si>
    <t>Ведомственная целевая программа "Развитие детско-юношеского спорта в КК" на 2011-2013 г.г.</t>
  </si>
  <si>
    <t>524.89.00</t>
  </si>
  <si>
    <t>Ведомственная целевая программа реализации молодежной политики в Краснодарском крае «Молодежь Кубани» на 2011-2013 годы</t>
  </si>
  <si>
    <t>524.47.99</t>
  </si>
  <si>
    <t>Ведомственная целевая прграмма "Содействие субъектам физической культуры и спорта и развитие массового спорта на Кубани"</t>
  </si>
  <si>
    <t>524.23.00</t>
  </si>
  <si>
    <t>Краевые ведомственные целевые программы</t>
  </si>
  <si>
    <t>524.00.00</t>
  </si>
  <si>
    <t>Долгосрочная краевая целевая программа "Об улучшении демографической ситуации в КК" на 2011-2015 г.г.</t>
  </si>
  <si>
    <t>522.76.00</t>
  </si>
  <si>
    <t>Долгосрочная КЦП "Предупреждение риска заноса, распространения и ликвидации очагов африканской чумы свиней на территории КК на 2012-2015 годы"</t>
  </si>
  <si>
    <t>522.70.00</t>
  </si>
  <si>
    <t>Краевая целевая программа «Пастбища для выпаса коров, содержащихся в личных подсобных хозяйствах на территории Краснодарского края» на 2008 - 2012 годы</t>
  </si>
  <si>
    <t>522.53.00</t>
  </si>
  <si>
    <t>Краевая целевая программа "Энергосбережение и повышение энергетической эффективности на территории КК на период 2011-2020 годов"</t>
  </si>
  <si>
    <t>522.39.00</t>
  </si>
  <si>
    <t>Стимулирование отдельных категорий работников муниципальных учреждений в сфере культуры, искусства и кинематографии в рамках реализации мероприятий долгосрочной краевой целевой программы "Кадровое обеспечение сферы культуры и искусства Краснодарского края на 2011-2013 годы"</t>
  </si>
  <si>
    <t>522.38.00</t>
  </si>
  <si>
    <t>Долгосрочная краевая целевая программа "Стадион" на 2010-2012 годы</t>
  </si>
  <si>
    <t>522.37.00</t>
  </si>
  <si>
    <t>Краевая целевая программа "Безопасность образовательных учреждений Краснодарского края на 2008-2010 годы"</t>
  </si>
  <si>
    <t>522.36.00</t>
  </si>
  <si>
    <t>Долгосрочная краевая целевая программа «Развитие малых форм хозяйствования в АПК на территории Краснодарского края» на 2010 - 2012 годы</t>
  </si>
  <si>
    <t>522.18.00</t>
  </si>
  <si>
    <t xml:space="preserve"> Реализация других мероприятий долгосрочной краевой целевой программы «Дети Кубани» на 2009 - 2013 г.г. (образование)</t>
  </si>
  <si>
    <t>522.17.99</t>
  </si>
  <si>
    <t>Краевая целевая программа «Развитие образования в Краснодарском крае» на 2011 - 2015 годы</t>
  </si>
  <si>
    <t>522.16.00</t>
  </si>
  <si>
    <t xml:space="preserve"> Долгосрочные краевые целевые программы</t>
  </si>
  <si>
    <t>522.00.00</t>
  </si>
  <si>
    <t>Код</t>
  </si>
  <si>
    <t>Выделено в 2012 г.          (руб.)</t>
  </si>
  <si>
    <t>Выделено в 2013 г.          (тыс.руб.)</t>
  </si>
  <si>
    <t>Выделено в 2014 г.          (тыс.руб.)</t>
  </si>
  <si>
    <t>Наименование</t>
  </si>
  <si>
    <t>Начальник финансового управления</t>
  </si>
  <si>
    <t>% исполнения</t>
  </si>
  <si>
    <t>Краевая целевая программа «Газификация Краснодарского края » на 2012 - 2016 годы</t>
  </si>
  <si>
    <t>Ведомственная целевая прграмма "Участие в предупреждении и ликвидации ЧС на территории МО КК, направленного на расчистку русел рек от поваленных деревьев и других древесных остатков на 2012 год"</t>
  </si>
  <si>
    <t xml:space="preserve">МЦП "Погашение просроченной кредиторской задолженности МО Мостовский район реред МБУЗ "Мостовская ЦРБ"  в т.ч. </t>
  </si>
  <si>
    <t xml:space="preserve">795.01.04      </t>
  </si>
  <si>
    <t>Кредиторская задолженность "Мостовская ЦРБ" "</t>
  </si>
  <si>
    <t>М 70.01.04</t>
  </si>
  <si>
    <t>МЦП "Подводящий газопровод ст.Андрюки, ст.Губской", амбулатория с. Унароково на 2012 г.,</t>
  </si>
  <si>
    <t>МЦП "Предупреждение риска заноса, распространения и ликвидации очагов африканской чумы свиней на территории Мостовского района на 2012-2015 годы"</t>
  </si>
  <si>
    <t>Муниципальная целевая программа "Анти-ВИЧ/СПИД" на 2011-2013 годы</t>
  </si>
  <si>
    <t>Муниципальная целевая программа "Развитие  культуры в Мостовском районе на 2012-2014 годы"</t>
  </si>
  <si>
    <t xml:space="preserve">Расходы бюджета муниципального образования </t>
  </si>
  <si>
    <t>Бюджетное назначение на 2012 г.          (тыс.руб.)</t>
  </si>
  <si>
    <t>Испонено за 2012 год           (тыс.руб.)</t>
  </si>
  <si>
    <t>М.Г.Чеботова</t>
  </si>
  <si>
    <t>к решению Совета муниципального</t>
  </si>
  <si>
    <t>образования Мостовский район</t>
  </si>
  <si>
    <t>от ________ 2013 №    _______</t>
  </si>
  <si>
    <t>ПРИЛОЖЕНИЕ № 7</t>
  </si>
  <si>
    <t>Мостовский район на исполнение целевых программ за 2012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</si>
</sst>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"/>
    <numFmt numFmtId="166" formatCode="000\.00\.00"/>
    <numFmt numFmtId="167" formatCode="0.0%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166" fontId="3" fillId="3" borderId="5" xfId="1" applyNumberFormat="1" applyFont="1" applyFill="1" applyBorder="1" applyAlignment="1" applyProtection="1">
      <alignment horizontal="center" vertical="top"/>
      <protection hidden="1"/>
    </xf>
    <xf numFmtId="165" fontId="3" fillId="3" borderId="10" xfId="1" applyNumberFormat="1" applyFont="1" applyFill="1" applyBorder="1" applyAlignment="1" applyProtection="1">
      <alignment horizontal="left" vertical="top" wrapText="1"/>
      <protection hidden="1"/>
    </xf>
    <xf numFmtId="164" fontId="3" fillId="3" borderId="2" xfId="1" applyNumberFormat="1" applyFont="1" applyFill="1" applyBorder="1" applyAlignment="1" applyProtection="1">
      <alignment horizontal="right" vertical="center"/>
      <protection hidden="1"/>
    </xf>
    <xf numFmtId="164" fontId="3" fillId="3" borderId="12" xfId="1" applyNumberFormat="1" applyFont="1" applyFill="1" applyBorder="1" applyAlignment="1" applyProtection="1">
      <alignment horizontal="right" vertical="center"/>
      <protection hidden="1"/>
    </xf>
    <xf numFmtId="164" fontId="3" fillId="3" borderId="8" xfId="1" applyNumberFormat="1" applyFont="1" applyFill="1" applyBorder="1" applyAlignment="1" applyProtection="1">
      <alignment vertical="center"/>
      <protection hidden="1"/>
    </xf>
    <xf numFmtId="167" fontId="3" fillId="3" borderId="8" xfId="1" applyNumberFormat="1" applyFont="1" applyFill="1" applyBorder="1" applyAlignment="1" applyProtection="1">
      <alignment vertical="center"/>
      <protection hidden="1"/>
    </xf>
    <xf numFmtId="0" fontId="3" fillId="3" borderId="0" xfId="1" applyFont="1" applyFill="1" applyBorder="1" applyAlignment="1" applyProtection="1">
      <protection hidden="1"/>
    </xf>
    <xf numFmtId="0" fontId="3" fillId="3" borderId="0" xfId="1" applyFont="1" applyFill="1" applyProtection="1">
      <protection hidden="1"/>
    </xf>
    <xf numFmtId="0" fontId="3" fillId="3" borderId="0" xfId="1" applyFont="1" applyFill="1"/>
    <xf numFmtId="166" fontId="2" fillId="0" borderId="5" xfId="1" applyNumberFormat="1" applyFont="1" applyFill="1" applyBorder="1" applyAlignment="1" applyProtection="1">
      <alignment horizontal="center" vertical="top"/>
      <protection hidden="1"/>
    </xf>
    <xf numFmtId="165" fontId="2" fillId="0" borderId="8" xfId="1" applyNumberFormat="1" applyFont="1" applyFill="1" applyBorder="1" applyAlignment="1" applyProtection="1">
      <alignment horizontal="left" vertical="top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alignment horizontal="center" vertical="top"/>
      <protection hidden="1"/>
    </xf>
    <xf numFmtId="165" fontId="2" fillId="2" borderId="8" xfId="1" applyNumberFormat="1" applyFont="1" applyFill="1" applyBorder="1" applyAlignment="1" applyProtection="1">
      <alignment horizontal="left" vertical="top" wrapText="1"/>
      <protection hidden="1"/>
    </xf>
    <xf numFmtId="164" fontId="2" fillId="2" borderId="4" xfId="1" applyNumberFormat="1" applyFont="1" applyFill="1" applyBorder="1" applyAlignment="1" applyProtection="1">
      <alignment horizontal="right" vertical="center"/>
      <protection hidden="1"/>
    </xf>
    <xf numFmtId="164" fontId="2" fillId="2" borderId="8" xfId="1" applyNumberFormat="1" applyFont="1" applyFill="1" applyBorder="1" applyAlignment="1" applyProtection="1">
      <alignment vertical="center"/>
      <protection hidden="1"/>
    </xf>
    <xf numFmtId="0" fontId="2" fillId="2" borderId="0" xfId="1" applyFont="1" applyFill="1" applyBorder="1" applyAlignment="1" applyProtection="1">
      <protection hidden="1"/>
    </xf>
    <xf numFmtId="0" fontId="2" fillId="2" borderId="0" xfId="1" applyFont="1" applyFill="1" applyProtection="1">
      <protection hidden="1"/>
    </xf>
    <xf numFmtId="0" fontId="2" fillId="2" borderId="0" xfId="1" applyFont="1" applyFill="1"/>
    <xf numFmtId="165" fontId="3" fillId="3" borderId="8" xfId="1" applyNumberFormat="1" applyFont="1" applyFill="1" applyBorder="1" applyAlignment="1" applyProtection="1">
      <alignment horizontal="left" vertical="top" wrapText="1"/>
      <protection hidden="1"/>
    </xf>
    <xf numFmtId="164" fontId="3" fillId="3" borderId="4" xfId="1" applyNumberFormat="1" applyFont="1" applyFill="1" applyBorder="1" applyAlignment="1" applyProtection="1">
      <alignment horizontal="right" vertical="center"/>
      <protection hidden="1"/>
    </xf>
    <xf numFmtId="164" fontId="3" fillId="3" borderId="8" xfId="1" applyNumberFormat="1" applyFont="1" applyFill="1" applyBorder="1" applyAlignment="1" applyProtection="1">
      <alignment horizontal="right" vertical="center"/>
      <protection hidden="1"/>
    </xf>
    <xf numFmtId="164" fontId="2" fillId="2" borderId="11" xfId="1" applyNumberFormat="1" applyFont="1" applyFill="1" applyBorder="1" applyAlignment="1" applyProtection="1">
      <alignment horizontal="right" vertical="center"/>
      <protection hidden="1"/>
    </xf>
    <xf numFmtId="164" fontId="2" fillId="2" borderId="8" xfId="1" applyNumberFormat="1" applyFont="1" applyFill="1" applyBorder="1" applyAlignment="1" applyProtection="1">
      <alignment horizontal="right" vertical="center"/>
      <protection hidden="1"/>
    </xf>
    <xf numFmtId="0" fontId="2" fillId="3" borderId="0" xfId="1" applyFont="1" applyFill="1" applyBorder="1" applyAlignment="1" applyProtection="1">
      <protection hidden="1"/>
    </xf>
    <xf numFmtId="0" fontId="2" fillId="3" borderId="0" xfId="1" applyFont="1" applyFill="1" applyProtection="1">
      <protection hidden="1"/>
    </xf>
    <xf numFmtId="0" fontId="2" fillId="3" borderId="0" xfId="1" applyFont="1" applyFill="1"/>
    <xf numFmtId="166" fontId="2" fillId="0" borderId="5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Font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view="pageBreakPreview" zoomScale="60" zoomScaleNormal="60" workbookViewId="0">
      <selection activeCell="J6" sqref="J6"/>
    </sheetView>
  </sheetViews>
  <sheetFormatPr defaultColWidth="9.140625" defaultRowHeight="15.75" x14ac:dyDescent="0.25"/>
  <cols>
    <col min="1" max="1" width="13.85546875" style="1" customWidth="1"/>
    <col min="2" max="2" width="63" style="1" customWidth="1"/>
    <col min="3" max="3" width="0.5703125" style="1" hidden="1" customWidth="1"/>
    <col min="4" max="4" width="18.42578125" style="1" customWidth="1"/>
    <col min="5" max="6" width="14.140625" style="1" hidden="1" customWidth="1"/>
    <col min="7" max="7" width="15.5703125" style="1" customWidth="1"/>
    <col min="8" max="8" width="16.85546875" style="1" customWidth="1"/>
    <col min="9" max="9" width="16" style="1" customWidth="1"/>
    <col min="10" max="10" width="12.5703125" style="1" customWidth="1"/>
    <col min="11" max="253" width="9.140625" style="1" customWidth="1"/>
    <col min="254" max="16384" width="9.140625" style="1"/>
  </cols>
  <sheetData>
    <row r="1" spans="1:10" x14ac:dyDescent="0.25">
      <c r="D1" s="1" t="s">
        <v>93</v>
      </c>
    </row>
    <row r="2" spans="1:10" x14ac:dyDescent="0.25">
      <c r="D2" s="1" t="s">
        <v>90</v>
      </c>
    </row>
    <row r="3" spans="1:10" x14ac:dyDescent="0.25">
      <c r="D3" s="1" t="s">
        <v>91</v>
      </c>
    </row>
    <row r="4" spans="1:10" x14ac:dyDescent="0.25">
      <c r="D4" s="1" t="s">
        <v>92</v>
      </c>
    </row>
    <row r="5" spans="1:10" ht="32.25" customHeight="1" x14ac:dyDescent="0.25">
      <c r="A5" s="2"/>
      <c r="B5" s="3" t="s">
        <v>86</v>
      </c>
      <c r="C5" s="3"/>
      <c r="D5" s="3"/>
      <c r="E5" s="3"/>
      <c r="F5" s="3"/>
      <c r="G5" s="3"/>
      <c r="H5" s="3"/>
      <c r="I5" s="4"/>
      <c r="J5" s="4"/>
    </row>
    <row r="6" spans="1:10" ht="32.25" customHeight="1" x14ac:dyDescent="0.25">
      <c r="A6" s="4"/>
      <c r="B6" s="5" t="s">
        <v>94</v>
      </c>
      <c r="C6" s="5"/>
      <c r="D6" s="5"/>
      <c r="E6" s="5"/>
      <c r="F6" s="5"/>
      <c r="G6" s="5"/>
      <c r="H6" s="5"/>
      <c r="I6" s="4"/>
      <c r="J6" s="4"/>
    </row>
    <row r="7" spans="1:10" ht="16.5" thickBot="1" x14ac:dyDescent="0.3">
      <c r="A7" s="4"/>
      <c r="B7" s="4"/>
      <c r="C7" s="4"/>
      <c r="D7" s="4"/>
      <c r="E7" s="4"/>
      <c r="F7" s="4"/>
      <c r="G7" s="6"/>
      <c r="H7" s="6"/>
      <c r="I7" s="4"/>
      <c r="J7" s="4"/>
    </row>
    <row r="8" spans="1:10" ht="88.5" customHeight="1" thickBot="1" x14ac:dyDescent="0.3">
      <c r="A8" s="7" t="s">
        <v>69</v>
      </c>
      <c r="B8" s="8" t="s">
        <v>73</v>
      </c>
      <c r="C8" s="8" t="s">
        <v>70</v>
      </c>
      <c r="D8" s="8" t="s">
        <v>87</v>
      </c>
      <c r="E8" s="8" t="s">
        <v>71</v>
      </c>
      <c r="F8" s="8" t="s">
        <v>72</v>
      </c>
      <c r="G8" s="8" t="s">
        <v>88</v>
      </c>
      <c r="H8" s="8" t="s">
        <v>75</v>
      </c>
      <c r="I8" s="9"/>
      <c r="J8" s="4"/>
    </row>
    <row r="9" spans="1:10" s="18" customFormat="1" x14ac:dyDescent="0.25">
      <c r="A9" s="10" t="s">
        <v>68</v>
      </c>
      <c r="B9" s="11" t="s">
        <v>67</v>
      </c>
      <c r="C9" s="12">
        <v>102902500</v>
      </c>
      <c r="D9" s="13">
        <f>D10+D11+D12+D13+D14+D15+D16+D17+D18+D19+D20</f>
        <v>121921.8</v>
      </c>
      <c r="E9" s="14">
        <v>0</v>
      </c>
      <c r="F9" s="14">
        <v>0</v>
      </c>
      <c r="G9" s="12">
        <f>G10+G11+G12+G13+G14+G15+G16+G17+G18+G19+G20</f>
        <v>113958.7</v>
      </c>
      <c r="H9" s="15">
        <f>G9/D9</f>
        <v>0.9346868238493854</v>
      </c>
      <c r="I9" s="16"/>
      <c r="J9" s="17"/>
    </row>
    <row r="10" spans="1:10" ht="31.5" x14ac:dyDescent="0.25">
      <c r="A10" s="19" t="s">
        <v>66</v>
      </c>
      <c r="B10" s="20" t="s">
        <v>65</v>
      </c>
      <c r="C10" s="21">
        <v>55778200</v>
      </c>
      <c r="D10" s="22">
        <v>58625.3</v>
      </c>
      <c r="E10" s="23">
        <v>0</v>
      </c>
      <c r="F10" s="23">
        <v>0</v>
      </c>
      <c r="G10" s="23">
        <v>56904.2</v>
      </c>
      <c r="H10" s="15">
        <f t="shared" ref="H10:H50" si="0">G10/D10</f>
        <v>0.9706423677149626</v>
      </c>
      <c r="I10" s="24"/>
      <c r="J10" s="4"/>
    </row>
    <row r="11" spans="1:10" s="31" customFormat="1" ht="47.25" x14ac:dyDescent="0.25">
      <c r="A11" s="25" t="s">
        <v>64</v>
      </c>
      <c r="B11" s="26" t="s">
        <v>63</v>
      </c>
      <c r="C11" s="27">
        <v>1852900</v>
      </c>
      <c r="D11" s="22">
        <f t="shared" ref="D11:D50" si="1">C11/1000</f>
        <v>1852.9</v>
      </c>
      <c r="E11" s="23">
        <v>0</v>
      </c>
      <c r="F11" s="23">
        <v>0</v>
      </c>
      <c r="G11" s="28">
        <v>1852.9</v>
      </c>
      <c r="H11" s="15">
        <f t="shared" si="0"/>
        <v>1</v>
      </c>
      <c r="I11" s="29"/>
      <c r="J11" s="30"/>
    </row>
    <row r="12" spans="1:10" ht="47.25" x14ac:dyDescent="0.25">
      <c r="A12" s="19" t="s">
        <v>62</v>
      </c>
      <c r="B12" s="20" t="s">
        <v>61</v>
      </c>
      <c r="C12" s="21">
        <v>16000000</v>
      </c>
      <c r="D12" s="22">
        <v>17318.900000000001</v>
      </c>
      <c r="E12" s="23">
        <v>0</v>
      </c>
      <c r="F12" s="23">
        <v>0</v>
      </c>
      <c r="G12" s="23">
        <v>17318.900000000001</v>
      </c>
      <c r="H12" s="15">
        <f t="shared" si="0"/>
        <v>1</v>
      </c>
      <c r="I12" s="24"/>
      <c r="J12" s="4"/>
    </row>
    <row r="13" spans="1:10" ht="31.5" x14ac:dyDescent="0.25">
      <c r="A13" s="19" t="s">
        <v>60</v>
      </c>
      <c r="B13" s="20" t="s">
        <v>59</v>
      </c>
      <c r="C13" s="21">
        <v>537000</v>
      </c>
      <c r="D13" s="22">
        <f t="shared" si="1"/>
        <v>537</v>
      </c>
      <c r="E13" s="23">
        <v>0</v>
      </c>
      <c r="F13" s="23">
        <v>0</v>
      </c>
      <c r="G13" s="23">
        <v>537</v>
      </c>
      <c r="H13" s="15">
        <f t="shared" si="0"/>
        <v>1</v>
      </c>
      <c r="I13" s="24"/>
      <c r="J13" s="4"/>
    </row>
    <row r="14" spans="1:10" ht="31.5" x14ac:dyDescent="0.25">
      <c r="A14" s="19" t="s">
        <v>58</v>
      </c>
      <c r="B14" s="20" t="s">
        <v>57</v>
      </c>
      <c r="C14" s="21">
        <v>15270000</v>
      </c>
      <c r="D14" s="22">
        <v>17353.8</v>
      </c>
      <c r="E14" s="23">
        <v>0</v>
      </c>
      <c r="F14" s="23">
        <v>0</v>
      </c>
      <c r="G14" s="23">
        <v>17353.8</v>
      </c>
      <c r="H14" s="15">
        <f t="shared" si="0"/>
        <v>1</v>
      </c>
      <c r="I14" s="24"/>
      <c r="J14" s="4"/>
    </row>
    <row r="15" spans="1:10" ht="94.5" x14ac:dyDescent="0.25">
      <c r="A15" s="19" t="s">
        <v>56</v>
      </c>
      <c r="B15" s="20" t="s">
        <v>55</v>
      </c>
      <c r="C15" s="21">
        <v>11038500</v>
      </c>
      <c r="D15" s="22">
        <v>19513.2</v>
      </c>
      <c r="E15" s="23">
        <v>0</v>
      </c>
      <c r="F15" s="23">
        <v>0</v>
      </c>
      <c r="G15" s="23">
        <v>16255.3</v>
      </c>
      <c r="H15" s="15">
        <f t="shared" si="0"/>
        <v>0.83304122337699604</v>
      </c>
      <c r="I15" s="24"/>
      <c r="J15" s="4"/>
    </row>
    <row r="16" spans="1:10" ht="47.25" x14ac:dyDescent="0.25">
      <c r="A16" s="19" t="s">
        <v>54</v>
      </c>
      <c r="B16" s="20" t="s">
        <v>53</v>
      </c>
      <c r="C16" s="21">
        <v>454000</v>
      </c>
      <c r="D16" s="22">
        <f t="shared" si="1"/>
        <v>454</v>
      </c>
      <c r="E16" s="23">
        <v>0</v>
      </c>
      <c r="F16" s="23">
        <v>0</v>
      </c>
      <c r="G16" s="23">
        <v>454</v>
      </c>
      <c r="H16" s="15">
        <f t="shared" si="0"/>
        <v>1</v>
      </c>
      <c r="I16" s="24"/>
      <c r="J16" s="4"/>
    </row>
    <row r="17" spans="1:10" ht="47.25" x14ac:dyDescent="0.25">
      <c r="A17" s="19" t="s">
        <v>52</v>
      </c>
      <c r="B17" s="20" t="s">
        <v>51</v>
      </c>
      <c r="C17" s="21">
        <v>187900</v>
      </c>
      <c r="D17" s="22">
        <f t="shared" si="1"/>
        <v>187.9</v>
      </c>
      <c r="E17" s="23">
        <v>0</v>
      </c>
      <c r="F17" s="23">
        <v>0</v>
      </c>
      <c r="G17" s="23">
        <v>187.9</v>
      </c>
      <c r="H17" s="15">
        <f t="shared" si="0"/>
        <v>1</v>
      </c>
      <c r="I17" s="24"/>
      <c r="J17" s="4"/>
    </row>
    <row r="18" spans="1:10" ht="47.25" x14ac:dyDescent="0.25">
      <c r="A18" s="19" t="s">
        <v>50</v>
      </c>
      <c r="B18" s="20" t="s">
        <v>49</v>
      </c>
      <c r="C18" s="21">
        <v>1616000</v>
      </c>
      <c r="D18" s="22">
        <v>3310.8</v>
      </c>
      <c r="E18" s="23">
        <v>0</v>
      </c>
      <c r="F18" s="23">
        <v>0</v>
      </c>
      <c r="G18" s="23">
        <v>326.7</v>
      </c>
      <c r="H18" s="15">
        <f t="shared" si="0"/>
        <v>9.8677056904675597E-2</v>
      </c>
      <c r="I18" s="24"/>
      <c r="J18" s="4"/>
    </row>
    <row r="19" spans="1:10" ht="31.5" x14ac:dyDescent="0.25">
      <c r="A19" s="19" t="s">
        <v>48</v>
      </c>
      <c r="B19" s="20" t="s">
        <v>47</v>
      </c>
      <c r="C19" s="21">
        <v>168000</v>
      </c>
      <c r="D19" s="22">
        <f t="shared" si="1"/>
        <v>168</v>
      </c>
      <c r="E19" s="23">
        <v>0</v>
      </c>
      <c r="F19" s="23">
        <v>0</v>
      </c>
      <c r="G19" s="23">
        <v>168</v>
      </c>
      <c r="H19" s="15">
        <f t="shared" si="0"/>
        <v>1</v>
      </c>
      <c r="I19" s="24"/>
      <c r="J19" s="4"/>
    </row>
    <row r="20" spans="1:10" ht="31.5" x14ac:dyDescent="0.25">
      <c r="A20" s="19">
        <v>5221000</v>
      </c>
      <c r="B20" s="20" t="s">
        <v>76</v>
      </c>
      <c r="C20" s="21"/>
      <c r="D20" s="22">
        <v>2600</v>
      </c>
      <c r="E20" s="23"/>
      <c r="F20" s="23"/>
      <c r="G20" s="23">
        <v>2600</v>
      </c>
      <c r="H20" s="15">
        <f t="shared" si="0"/>
        <v>1</v>
      </c>
      <c r="I20" s="24"/>
      <c r="J20" s="4"/>
    </row>
    <row r="21" spans="1:10" s="18" customFormat="1" x14ac:dyDescent="0.25">
      <c r="A21" s="10" t="s">
        <v>46</v>
      </c>
      <c r="B21" s="32" t="s">
        <v>45</v>
      </c>
      <c r="C21" s="33">
        <v>1779800</v>
      </c>
      <c r="D21" s="12">
        <f>D22+D23+D24+D25</f>
        <v>7927</v>
      </c>
      <c r="E21" s="14">
        <v>0</v>
      </c>
      <c r="F21" s="14">
        <v>0</v>
      </c>
      <c r="G21" s="12">
        <f>G22+G23+G24+G25</f>
        <v>7739.6</v>
      </c>
      <c r="H21" s="15">
        <f t="shared" si="0"/>
        <v>0.97635927841554182</v>
      </c>
      <c r="I21" s="16"/>
      <c r="J21" s="17"/>
    </row>
    <row r="22" spans="1:10" ht="47.25" x14ac:dyDescent="0.25">
      <c r="A22" s="19" t="s">
        <v>44</v>
      </c>
      <c r="B22" s="20" t="s">
        <v>43</v>
      </c>
      <c r="C22" s="21">
        <v>801900</v>
      </c>
      <c r="D22" s="22">
        <v>1249.0999999999999</v>
      </c>
      <c r="E22" s="23">
        <v>0</v>
      </c>
      <c r="F22" s="23">
        <v>0</v>
      </c>
      <c r="G22" s="23">
        <v>1062.3</v>
      </c>
      <c r="H22" s="15">
        <f t="shared" si="0"/>
        <v>0.8504523256744857</v>
      </c>
      <c r="I22" s="24"/>
      <c r="J22" s="4"/>
    </row>
    <row r="23" spans="1:10" ht="47.25" x14ac:dyDescent="0.25">
      <c r="A23" s="19" t="s">
        <v>42</v>
      </c>
      <c r="B23" s="20" t="s">
        <v>41</v>
      </c>
      <c r="C23" s="21">
        <v>632900</v>
      </c>
      <c r="D23" s="22">
        <f t="shared" si="1"/>
        <v>632.9</v>
      </c>
      <c r="E23" s="23">
        <v>0</v>
      </c>
      <c r="F23" s="23">
        <v>0</v>
      </c>
      <c r="G23" s="23">
        <v>632.29999999999995</v>
      </c>
      <c r="H23" s="15">
        <f t="shared" si="0"/>
        <v>0.99905198293569286</v>
      </c>
      <c r="I23" s="24"/>
      <c r="J23" s="4"/>
    </row>
    <row r="24" spans="1:10" ht="63" x14ac:dyDescent="0.25">
      <c r="A24" s="19">
        <v>5241800</v>
      </c>
      <c r="B24" s="20" t="s">
        <v>77</v>
      </c>
      <c r="C24" s="21"/>
      <c r="D24" s="22">
        <v>5700</v>
      </c>
      <c r="E24" s="23"/>
      <c r="F24" s="23"/>
      <c r="G24" s="23">
        <v>5700</v>
      </c>
      <c r="H24" s="15">
        <f t="shared" ref="H24" si="2">G24/D24</f>
        <v>1</v>
      </c>
      <c r="I24" s="24"/>
      <c r="J24" s="4"/>
    </row>
    <row r="25" spans="1:10" ht="31.5" x14ac:dyDescent="0.25">
      <c r="A25" s="19" t="s">
        <v>40</v>
      </c>
      <c r="B25" s="20" t="s">
        <v>39</v>
      </c>
      <c r="C25" s="21">
        <v>345000</v>
      </c>
      <c r="D25" s="22">
        <f t="shared" si="1"/>
        <v>345</v>
      </c>
      <c r="E25" s="23">
        <v>0</v>
      </c>
      <c r="F25" s="23">
        <v>0</v>
      </c>
      <c r="G25" s="23">
        <v>345</v>
      </c>
      <c r="H25" s="15">
        <f t="shared" si="0"/>
        <v>1</v>
      </c>
      <c r="I25" s="24"/>
      <c r="J25" s="4"/>
    </row>
    <row r="26" spans="1:10" s="18" customFormat="1" x14ac:dyDescent="0.25">
      <c r="A26" s="10" t="s">
        <v>38</v>
      </c>
      <c r="B26" s="32" t="s">
        <v>37</v>
      </c>
      <c r="C26" s="33">
        <v>30811554.48</v>
      </c>
      <c r="D26" s="12">
        <f>D28+D29+D31+D32+D33+D34+D35+D36+D37+D38+D39+D42+D43+D44+D46+D47+D48+D49+D50+D27+D41+D40+D45</f>
        <v>32809</v>
      </c>
      <c r="E26" s="34">
        <f>SUM(E28:E50)</f>
        <v>5709.5</v>
      </c>
      <c r="F26" s="34">
        <f>SUM(F28:F50)</f>
        <v>0</v>
      </c>
      <c r="G26" s="12">
        <f>G28+G29+G31+G32+G33+G34+G35+G36+G37+G38+G39+G42+G43+G44+G46+G47+G48+G49+G50+G27+G41+G40+G45</f>
        <v>32809</v>
      </c>
      <c r="H26" s="15">
        <f t="shared" si="0"/>
        <v>1</v>
      </c>
      <c r="I26" s="16"/>
      <c r="J26" s="17"/>
    </row>
    <row r="27" spans="1:10" s="39" customFormat="1" ht="31.5" x14ac:dyDescent="0.25">
      <c r="A27" s="25">
        <v>7950003</v>
      </c>
      <c r="B27" s="26" t="s">
        <v>82</v>
      </c>
      <c r="C27" s="27"/>
      <c r="D27" s="35">
        <v>375</v>
      </c>
      <c r="E27" s="36"/>
      <c r="F27" s="36"/>
      <c r="G27" s="22">
        <v>375</v>
      </c>
      <c r="H27" s="15">
        <f t="shared" ref="H27" si="3">G27/D27</f>
        <v>1</v>
      </c>
      <c r="I27" s="37"/>
      <c r="J27" s="38"/>
    </row>
    <row r="28" spans="1:10" ht="31.5" x14ac:dyDescent="0.25">
      <c r="A28" s="19" t="s">
        <v>36</v>
      </c>
      <c r="B28" s="20" t="s">
        <v>35</v>
      </c>
      <c r="C28" s="21">
        <v>320000</v>
      </c>
      <c r="D28" s="22">
        <v>2194.5</v>
      </c>
      <c r="E28" s="23">
        <v>0</v>
      </c>
      <c r="F28" s="23">
        <v>0</v>
      </c>
      <c r="G28" s="23">
        <v>2194.5</v>
      </c>
      <c r="H28" s="15">
        <f t="shared" si="0"/>
        <v>1</v>
      </c>
      <c r="I28" s="24"/>
      <c r="J28" s="4"/>
    </row>
    <row r="29" spans="1:10" ht="47.25" x14ac:dyDescent="0.25">
      <c r="A29" s="40" t="s">
        <v>79</v>
      </c>
      <c r="B29" s="20" t="s">
        <v>78</v>
      </c>
      <c r="C29" s="21">
        <v>3839327.48</v>
      </c>
      <c r="D29" s="22">
        <v>6980.4</v>
      </c>
      <c r="E29" s="23">
        <v>0</v>
      </c>
      <c r="F29" s="23">
        <v>0</v>
      </c>
      <c r="G29" s="23">
        <v>6980.4</v>
      </c>
      <c r="H29" s="15">
        <f t="shared" si="0"/>
        <v>1</v>
      </c>
      <c r="I29" s="24"/>
      <c r="J29" s="4"/>
    </row>
    <row r="30" spans="1:10" x14ac:dyDescent="0.25">
      <c r="A30" s="40" t="s">
        <v>81</v>
      </c>
      <c r="B30" s="20" t="s">
        <v>80</v>
      </c>
      <c r="C30" s="21"/>
      <c r="D30" s="22">
        <v>6536.8</v>
      </c>
      <c r="E30" s="23">
        <v>0</v>
      </c>
      <c r="F30" s="23">
        <v>0</v>
      </c>
      <c r="G30" s="23">
        <v>6536.8</v>
      </c>
      <c r="H30" s="15">
        <f t="shared" ref="H30" si="4">G30/D30</f>
        <v>1</v>
      </c>
      <c r="I30" s="24"/>
      <c r="J30" s="4"/>
    </row>
    <row r="31" spans="1:10" ht="31.5" x14ac:dyDescent="0.25">
      <c r="A31" s="19" t="s">
        <v>34</v>
      </c>
      <c r="B31" s="20" t="s">
        <v>33</v>
      </c>
      <c r="C31" s="21">
        <v>200000</v>
      </c>
      <c r="D31" s="22">
        <v>194.6</v>
      </c>
      <c r="E31" s="23">
        <v>0</v>
      </c>
      <c r="F31" s="23">
        <v>0</v>
      </c>
      <c r="G31" s="23">
        <v>194.6</v>
      </c>
      <c r="H31" s="15">
        <f t="shared" si="0"/>
        <v>1</v>
      </c>
      <c r="I31" s="24"/>
      <c r="J31" s="4"/>
    </row>
    <row r="32" spans="1:10" ht="31.5" x14ac:dyDescent="0.25">
      <c r="A32" s="19" t="s">
        <v>32</v>
      </c>
      <c r="B32" s="20" t="s">
        <v>31</v>
      </c>
      <c r="C32" s="21">
        <v>101600</v>
      </c>
      <c r="D32" s="22">
        <f t="shared" si="1"/>
        <v>101.6</v>
      </c>
      <c r="E32" s="23">
        <v>0</v>
      </c>
      <c r="F32" s="23">
        <v>0</v>
      </c>
      <c r="G32" s="23">
        <v>101.6</v>
      </c>
      <c r="H32" s="15">
        <f t="shared" si="0"/>
        <v>1</v>
      </c>
      <c r="I32" s="24"/>
      <c r="J32" s="4"/>
    </row>
    <row r="33" spans="1:10" ht="47.25" x14ac:dyDescent="0.25">
      <c r="A33" s="19" t="s">
        <v>30</v>
      </c>
      <c r="B33" s="20" t="s">
        <v>29</v>
      </c>
      <c r="C33" s="21">
        <v>400000</v>
      </c>
      <c r="D33" s="22">
        <f t="shared" si="1"/>
        <v>400</v>
      </c>
      <c r="E33" s="23">
        <v>0</v>
      </c>
      <c r="F33" s="23">
        <v>0</v>
      </c>
      <c r="G33" s="23">
        <v>400</v>
      </c>
      <c r="H33" s="15">
        <f t="shared" si="0"/>
        <v>1</v>
      </c>
      <c r="I33" s="24"/>
      <c r="J33" s="4"/>
    </row>
    <row r="34" spans="1:10" ht="31.5" x14ac:dyDescent="0.25">
      <c r="A34" s="19" t="s">
        <v>28</v>
      </c>
      <c r="B34" s="20" t="s">
        <v>27</v>
      </c>
      <c r="C34" s="21">
        <v>160000</v>
      </c>
      <c r="D34" s="22">
        <v>155.69999999999999</v>
      </c>
      <c r="E34" s="23">
        <v>176</v>
      </c>
      <c r="F34" s="23">
        <v>0</v>
      </c>
      <c r="G34" s="23">
        <v>155.69999999999999</v>
      </c>
      <c r="H34" s="15">
        <f t="shared" si="0"/>
        <v>1</v>
      </c>
      <c r="I34" s="24"/>
      <c r="J34" s="4"/>
    </row>
    <row r="35" spans="1:10" ht="31.5" x14ac:dyDescent="0.25">
      <c r="A35" s="19" t="s">
        <v>26</v>
      </c>
      <c r="B35" s="20" t="s">
        <v>25</v>
      </c>
      <c r="C35" s="21">
        <v>7085000</v>
      </c>
      <c r="D35" s="22">
        <v>7511.1</v>
      </c>
      <c r="E35" s="23">
        <v>2485.9</v>
      </c>
      <c r="F35" s="23">
        <v>0</v>
      </c>
      <c r="G35" s="23">
        <v>7511.1</v>
      </c>
      <c r="H35" s="15">
        <f t="shared" si="0"/>
        <v>1</v>
      </c>
      <c r="I35" s="24"/>
      <c r="J35" s="4"/>
    </row>
    <row r="36" spans="1:10" ht="47.25" x14ac:dyDescent="0.25">
      <c r="A36" s="19" t="s">
        <v>24</v>
      </c>
      <c r="B36" s="20" t="s">
        <v>23</v>
      </c>
      <c r="C36" s="21">
        <v>150000</v>
      </c>
      <c r="D36" s="22">
        <f t="shared" si="1"/>
        <v>150</v>
      </c>
      <c r="E36" s="23">
        <v>0</v>
      </c>
      <c r="F36" s="23">
        <v>0</v>
      </c>
      <c r="G36" s="23">
        <v>150</v>
      </c>
      <c r="H36" s="15">
        <f t="shared" si="0"/>
        <v>1</v>
      </c>
      <c r="I36" s="24"/>
      <c r="J36" s="4"/>
    </row>
    <row r="37" spans="1:10" ht="78.75" x14ac:dyDescent="0.25">
      <c r="A37" s="19" t="s">
        <v>22</v>
      </c>
      <c r="B37" s="20" t="s">
        <v>21</v>
      </c>
      <c r="C37" s="21">
        <v>209500</v>
      </c>
      <c r="D37" s="22">
        <v>58.1</v>
      </c>
      <c r="E37" s="23">
        <v>0</v>
      </c>
      <c r="F37" s="23">
        <v>0</v>
      </c>
      <c r="G37" s="23">
        <v>58.1</v>
      </c>
      <c r="H37" s="15">
        <f t="shared" si="0"/>
        <v>1</v>
      </c>
      <c r="I37" s="24"/>
      <c r="J37" s="4"/>
    </row>
    <row r="38" spans="1:10" ht="47.25" x14ac:dyDescent="0.25">
      <c r="A38" s="19" t="s">
        <v>20</v>
      </c>
      <c r="B38" s="20" t="s">
        <v>19</v>
      </c>
      <c r="C38" s="21">
        <v>155307</v>
      </c>
      <c r="D38" s="22">
        <v>221.1</v>
      </c>
      <c r="E38" s="23">
        <v>0</v>
      </c>
      <c r="F38" s="23">
        <v>0</v>
      </c>
      <c r="G38" s="23">
        <v>221.1</v>
      </c>
      <c r="H38" s="15">
        <f t="shared" si="0"/>
        <v>1</v>
      </c>
      <c r="I38" s="24"/>
      <c r="J38" s="4"/>
    </row>
    <row r="39" spans="1:10" ht="47.25" x14ac:dyDescent="0.25">
      <c r="A39" s="19" t="s">
        <v>18</v>
      </c>
      <c r="B39" s="20" t="s">
        <v>17</v>
      </c>
      <c r="C39" s="21">
        <v>11760320</v>
      </c>
      <c r="D39" s="22">
        <v>10000</v>
      </c>
      <c r="E39" s="23">
        <v>0</v>
      </c>
      <c r="F39" s="23">
        <v>0</v>
      </c>
      <c r="G39" s="23">
        <v>10000</v>
      </c>
      <c r="H39" s="15">
        <f t="shared" si="0"/>
        <v>1</v>
      </c>
      <c r="I39" s="24"/>
      <c r="J39" s="4"/>
    </row>
    <row r="40" spans="1:10" ht="31.5" x14ac:dyDescent="0.25">
      <c r="A40" s="19">
        <v>7951022</v>
      </c>
      <c r="B40" s="20" t="s">
        <v>85</v>
      </c>
      <c r="C40" s="21"/>
      <c r="D40" s="22">
        <v>116.5</v>
      </c>
      <c r="E40" s="23"/>
      <c r="F40" s="23"/>
      <c r="G40" s="23">
        <v>116.5</v>
      </c>
      <c r="H40" s="15">
        <f t="shared" si="0"/>
        <v>1</v>
      </c>
      <c r="I40" s="24"/>
      <c r="J40" s="4"/>
    </row>
    <row r="41" spans="1:10" ht="76.5" customHeight="1" x14ac:dyDescent="0.25">
      <c r="A41" s="19">
        <v>7951066</v>
      </c>
      <c r="B41" s="20" t="s">
        <v>83</v>
      </c>
      <c r="C41" s="21"/>
      <c r="D41" s="22">
        <v>17.2</v>
      </c>
      <c r="E41" s="23"/>
      <c r="F41" s="23"/>
      <c r="G41" s="23">
        <v>17.2</v>
      </c>
      <c r="H41" s="15">
        <f t="shared" si="0"/>
        <v>1</v>
      </c>
      <c r="I41" s="24"/>
      <c r="J41" s="4"/>
    </row>
    <row r="42" spans="1:10" ht="63" x14ac:dyDescent="0.25">
      <c r="A42" s="19" t="s">
        <v>16</v>
      </c>
      <c r="B42" s="20" t="s">
        <v>15</v>
      </c>
      <c r="C42" s="21">
        <v>30000</v>
      </c>
      <c r="D42" s="22">
        <v>55</v>
      </c>
      <c r="E42" s="23">
        <v>0</v>
      </c>
      <c r="F42" s="23">
        <v>0</v>
      </c>
      <c r="G42" s="23">
        <v>55</v>
      </c>
      <c r="H42" s="15">
        <f t="shared" si="0"/>
        <v>1</v>
      </c>
      <c r="I42" s="24"/>
      <c r="J42" s="4"/>
    </row>
    <row r="43" spans="1:10" ht="47.25" x14ac:dyDescent="0.25">
      <c r="A43" s="19" t="s">
        <v>14</v>
      </c>
      <c r="B43" s="20" t="s">
        <v>13</v>
      </c>
      <c r="C43" s="21">
        <v>2260500</v>
      </c>
      <c r="D43" s="22">
        <v>2218.5</v>
      </c>
      <c r="E43" s="23">
        <v>2000</v>
      </c>
      <c r="F43" s="23">
        <v>0</v>
      </c>
      <c r="G43" s="23">
        <v>2218.5</v>
      </c>
      <c r="H43" s="15">
        <f t="shared" si="0"/>
        <v>1</v>
      </c>
      <c r="I43" s="24"/>
      <c r="J43" s="4"/>
    </row>
    <row r="44" spans="1:10" ht="47.25" x14ac:dyDescent="0.25">
      <c r="A44" s="19" t="s">
        <v>12</v>
      </c>
      <c r="B44" s="20" t="s">
        <v>11</v>
      </c>
      <c r="C44" s="21">
        <v>300000</v>
      </c>
      <c r="D44" s="22">
        <f t="shared" si="1"/>
        <v>300</v>
      </c>
      <c r="E44" s="23">
        <v>0</v>
      </c>
      <c r="F44" s="23">
        <v>0</v>
      </c>
      <c r="G44" s="23">
        <v>300</v>
      </c>
      <c r="H44" s="15">
        <f t="shared" si="0"/>
        <v>1</v>
      </c>
      <c r="I44" s="24"/>
      <c r="J44" s="4"/>
    </row>
    <row r="45" spans="1:10" ht="31.5" x14ac:dyDescent="0.25">
      <c r="A45" s="19">
        <v>7951900</v>
      </c>
      <c r="B45" s="20" t="s">
        <v>84</v>
      </c>
      <c r="C45" s="21"/>
      <c r="D45" s="22">
        <v>98.5</v>
      </c>
      <c r="E45" s="23"/>
      <c r="F45" s="23"/>
      <c r="G45" s="23">
        <v>98.5</v>
      </c>
      <c r="H45" s="15">
        <f t="shared" ref="H45" si="5">G45/D45</f>
        <v>1</v>
      </c>
      <c r="I45" s="24"/>
      <c r="J45" s="4"/>
    </row>
    <row r="46" spans="1:10" ht="31.5" x14ac:dyDescent="0.25">
      <c r="A46" s="19" t="s">
        <v>10</v>
      </c>
      <c r="B46" s="20" t="s">
        <v>9</v>
      </c>
      <c r="C46" s="21">
        <v>100000</v>
      </c>
      <c r="D46" s="22">
        <f t="shared" si="1"/>
        <v>100</v>
      </c>
      <c r="E46" s="23">
        <v>0</v>
      </c>
      <c r="F46" s="23">
        <v>0</v>
      </c>
      <c r="G46" s="23">
        <v>100</v>
      </c>
      <c r="H46" s="15">
        <f t="shared" si="0"/>
        <v>1</v>
      </c>
      <c r="I46" s="24"/>
      <c r="J46" s="4"/>
    </row>
    <row r="47" spans="1:10" ht="47.25" x14ac:dyDescent="0.25">
      <c r="A47" s="19" t="s">
        <v>8</v>
      </c>
      <c r="B47" s="20" t="s">
        <v>7</v>
      </c>
      <c r="C47" s="21">
        <v>537000</v>
      </c>
      <c r="D47" s="22">
        <f t="shared" si="1"/>
        <v>537</v>
      </c>
      <c r="E47" s="23">
        <v>0</v>
      </c>
      <c r="F47" s="23">
        <v>0</v>
      </c>
      <c r="G47" s="23">
        <v>537</v>
      </c>
      <c r="H47" s="15">
        <f t="shared" si="0"/>
        <v>1</v>
      </c>
      <c r="I47" s="24"/>
      <c r="J47" s="4"/>
    </row>
    <row r="48" spans="1:10" ht="47.25" x14ac:dyDescent="0.25">
      <c r="A48" s="19" t="s">
        <v>6</v>
      </c>
      <c r="B48" s="20" t="s">
        <v>5</v>
      </c>
      <c r="C48" s="21">
        <v>2180000</v>
      </c>
      <c r="D48" s="22">
        <v>305.5</v>
      </c>
      <c r="E48" s="23">
        <v>0</v>
      </c>
      <c r="F48" s="23">
        <v>0</v>
      </c>
      <c r="G48" s="23">
        <v>305.5</v>
      </c>
      <c r="H48" s="15">
        <f t="shared" si="0"/>
        <v>1</v>
      </c>
      <c r="I48" s="24"/>
      <c r="J48" s="4"/>
    </row>
    <row r="49" spans="1:10" ht="47.25" x14ac:dyDescent="0.25">
      <c r="A49" s="19" t="s">
        <v>4</v>
      </c>
      <c r="B49" s="20" t="s">
        <v>3</v>
      </c>
      <c r="C49" s="21">
        <v>873000</v>
      </c>
      <c r="D49" s="22">
        <v>568.70000000000005</v>
      </c>
      <c r="E49" s="23">
        <v>1047.5999999999999</v>
      </c>
      <c r="F49" s="23">
        <v>0</v>
      </c>
      <c r="G49" s="23">
        <v>568.70000000000005</v>
      </c>
      <c r="H49" s="15">
        <f t="shared" si="0"/>
        <v>1</v>
      </c>
      <c r="I49" s="24"/>
      <c r="J49" s="4"/>
    </row>
    <row r="50" spans="1:10" ht="47.25" x14ac:dyDescent="0.25">
      <c r="A50" s="19" t="s">
        <v>2</v>
      </c>
      <c r="B50" s="20" t="s">
        <v>1</v>
      </c>
      <c r="C50" s="21">
        <v>150000</v>
      </c>
      <c r="D50" s="22">
        <f t="shared" si="1"/>
        <v>150</v>
      </c>
      <c r="E50" s="23">
        <v>0</v>
      </c>
      <c r="F50" s="23">
        <v>0</v>
      </c>
      <c r="G50" s="23">
        <v>150</v>
      </c>
      <c r="H50" s="15">
        <f t="shared" si="0"/>
        <v>1</v>
      </c>
      <c r="I50" s="24"/>
      <c r="J50" s="4"/>
    </row>
    <row r="51" spans="1:10" x14ac:dyDescent="0.25">
      <c r="A51" s="41" t="s">
        <v>0</v>
      </c>
      <c r="B51" s="41" t="s">
        <v>0</v>
      </c>
      <c r="C51" s="42">
        <v>1123139666.77</v>
      </c>
      <c r="D51" s="42"/>
      <c r="E51" s="43"/>
      <c r="F51" s="44"/>
      <c r="G51" s="4"/>
      <c r="H51" s="43"/>
      <c r="I51" s="42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 t="s">
        <v>74</v>
      </c>
      <c r="B53" s="4"/>
      <c r="C53" s="4"/>
      <c r="D53" s="4"/>
      <c r="E53" s="45"/>
      <c r="F53" s="46"/>
      <c r="G53" s="47" t="s">
        <v>89</v>
      </c>
      <c r="H53" s="48"/>
      <c r="I53" s="4"/>
      <c r="J53" s="4"/>
    </row>
    <row r="54" spans="1:10" x14ac:dyDescent="0.25">
      <c r="A54" s="4"/>
      <c r="B54" s="4"/>
      <c r="C54" s="4"/>
      <c r="D54" s="4"/>
      <c r="E54" s="49"/>
      <c r="F54" s="4"/>
      <c r="G54" s="4"/>
      <c r="H54" s="50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</sheetData>
  <mergeCells count="4">
    <mergeCell ref="B5:H5"/>
    <mergeCell ref="B6:H6"/>
    <mergeCell ref="G7:H7"/>
    <mergeCell ref="G53:H5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Шматкова</dc:creator>
  <cp:lastModifiedBy>Н.В. Шматкова</cp:lastModifiedBy>
  <cp:lastPrinted>2013-04-02T07:04:17Z</cp:lastPrinted>
  <dcterms:created xsi:type="dcterms:W3CDTF">2012-09-03T11:51:34Z</dcterms:created>
  <dcterms:modified xsi:type="dcterms:W3CDTF">2013-04-02T07:04:44Z</dcterms:modified>
</cp:coreProperties>
</file>