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5195" windowHeight="9465" activeTab="3"/>
  </bookViews>
  <sheets>
    <sheet name="на 01.11.2013" sheetId="2" r:id="rId1"/>
    <sheet name="ЦП" sheetId="3" r:id="rId2"/>
    <sheet name="на 01.10.2013" sheetId="4" r:id="rId3"/>
    <sheet name="на 01.01.2014" sheetId="5" r:id="rId4"/>
  </sheets>
  <definedNames>
    <definedName name="_xlnm.Print_Titles" localSheetId="0">'на 01.11.2013'!$3:$4</definedName>
    <definedName name="_xlnm.Print_Area" localSheetId="3">'на 01.01.2014'!$A$1:$F$53</definedName>
    <definedName name="_xlnm.Print_Area" localSheetId="2">'на 01.10.2013'!$A$1:$J$61</definedName>
    <definedName name="_xlnm.Print_Area" localSheetId="0">'на 01.11.2013'!$A$1:$L$61</definedName>
    <definedName name="_xlnm.Print_Area" localSheetId="1">ЦП!$A$1:$C$19</definedName>
  </definedNames>
  <calcPr calcId="125725"/>
</workbook>
</file>

<file path=xl/calcChain.xml><?xml version="1.0" encoding="utf-8"?>
<calcChain xmlns="http://schemas.openxmlformats.org/spreadsheetml/2006/main">
  <c r="F51" i="5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0"/>
  <c r="F19"/>
  <c r="F18"/>
  <c r="F17"/>
  <c r="F16"/>
  <c r="F14"/>
  <c r="F13"/>
  <c r="F12"/>
  <c r="F11"/>
  <c r="F10"/>
  <c r="F9"/>
  <c r="F8"/>
  <c r="F7"/>
  <c r="F6"/>
  <c r="F5"/>
  <c r="F4"/>
  <c r="E52" l="1"/>
  <c r="D52"/>
  <c r="E21"/>
  <c r="D21"/>
  <c r="E15"/>
  <c r="D15"/>
  <c r="F15" l="1"/>
  <c r="F21"/>
  <c r="F52"/>
  <c r="E53"/>
  <c r="F53" s="1"/>
  <c r="D53"/>
  <c r="I56" i="4"/>
  <c r="H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I24"/>
  <c r="H24"/>
  <c r="J23"/>
  <c r="J22"/>
  <c r="J21"/>
  <c r="J20"/>
  <c r="J19"/>
  <c r="I17"/>
  <c r="H17"/>
  <c r="J17" s="1"/>
  <c r="J16"/>
  <c r="J15"/>
  <c r="J14"/>
  <c r="J13"/>
  <c r="J12"/>
  <c r="J11"/>
  <c r="J10"/>
  <c r="J9"/>
  <c r="J8"/>
  <c r="J7"/>
  <c r="J6"/>
  <c r="J56" l="1"/>
  <c r="J24"/>
  <c r="J24" i="2"/>
  <c r="I24"/>
  <c r="H24"/>
  <c r="J19"/>
  <c r="J43" l="1"/>
  <c r="H56"/>
  <c r="I56"/>
  <c r="J32"/>
  <c r="J55"/>
  <c r="J54"/>
  <c r="J53"/>
  <c r="J52"/>
  <c r="J51"/>
  <c r="J50"/>
  <c r="J49"/>
  <c r="J48"/>
  <c r="J47"/>
  <c r="J46"/>
  <c r="J45"/>
  <c r="J44"/>
  <c r="J42"/>
  <c r="J41"/>
  <c r="J40"/>
  <c r="J39"/>
  <c r="J38"/>
  <c r="J37"/>
  <c r="J36"/>
  <c r="J35"/>
  <c r="J34"/>
  <c r="J33"/>
  <c r="J31"/>
  <c r="J30"/>
  <c r="J29"/>
  <c r="J28"/>
  <c r="J27"/>
  <c r="J26"/>
  <c r="J25"/>
  <c r="J23"/>
  <c r="J22"/>
  <c r="J21"/>
  <c r="J20"/>
  <c r="J16"/>
  <c r="J15"/>
  <c r="J14"/>
  <c r="J13"/>
  <c r="J12"/>
  <c r="J11"/>
  <c r="J10"/>
  <c r="J9"/>
  <c r="J8"/>
  <c r="J7"/>
  <c r="J6"/>
  <c r="I17"/>
  <c r="H17"/>
  <c r="J17" s="1"/>
  <c r="J56" l="1"/>
  <c r="B19" i="3"/>
  <c r="B13"/>
</calcChain>
</file>

<file path=xl/sharedStrings.xml><?xml version="1.0" encoding="utf-8"?>
<sst xmlns="http://schemas.openxmlformats.org/spreadsheetml/2006/main" count="523" uniqueCount="175">
  <si>
    <t xml:space="preserve"> </t>
  </si>
  <si>
    <t>Начальник сводного бюджетного отдела</t>
  </si>
  <si>
    <t/>
  </si>
  <si>
    <t>7958902</t>
  </si>
  <si>
    <t>795.89.02</t>
  </si>
  <si>
    <t>795.89.01</t>
  </si>
  <si>
    <t>7958901</t>
  </si>
  <si>
    <t>795.89.00</t>
  </si>
  <si>
    <t>7958900</t>
  </si>
  <si>
    <t>Ведомственная целевая программа «Безопасность образовательных учреждений муниципального образования Мостовский район» на 2012-2014 годы</t>
  </si>
  <si>
    <t>795.27.10</t>
  </si>
  <si>
    <t>7952710</t>
  </si>
  <si>
    <t>Муниципальная  целевая программа «Поддержка классов казачьей направленности» на 2011-2013 годы</t>
  </si>
  <si>
    <t>795.22.10</t>
  </si>
  <si>
    <t>7952210</t>
  </si>
  <si>
    <t>МЦП "Укрепление материально-технической базы МБУЗ ЦРБ" на 2013 год</t>
  </si>
  <si>
    <t>795.19.02</t>
  </si>
  <si>
    <t>7951902</t>
  </si>
  <si>
    <t>МЦП "Совершенствование организации онкологической помощи населению" на 2013 год</t>
  </si>
  <si>
    <t>795.19.01</t>
  </si>
  <si>
    <t>7951901</t>
  </si>
  <si>
    <t>Муниципальная целевая программа "Анти-ВИЧ/СПИД" на 2011-2013 годы</t>
  </si>
  <si>
    <t>795.19.00</t>
  </si>
  <si>
    <t>7951900</t>
  </si>
  <si>
    <t>МЦП "Расчистка русел рек от поваленных деревьев и других древесных остатков на территории МО Мостовский район на 2011-2013 г.г."</t>
  </si>
  <si>
    <t>795.18.00</t>
  </si>
  <si>
    <t>7951800</t>
  </si>
  <si>
    <t>79518</t>
  </si>
  <si>
    <t>Муниципальная целевая программа "Отдых, оздоровление и занятость детей и подростков в МО Мостовский район"  в 2011-2013 г.г.</t>
  </si>
  <si>
    <t>795.17.00</t>
  </si>
  <si>
    <t>7951700</t>
  </si>
  <si>
    <t>79517</t>
  </si>
  <si>
    <t>Долгосрочная муниципальная целевая программа «Комплексные меры противодействия незаконному потреблению и обороту наркотических средств» на 2012-2014 годы</t>
  </si>
  <si>
    <t>795.16.00</t>
  </si>
  <si>
    <t>7951600</t>
  </si>
  <si>
    <t>Муниципальная целевая программа "Развитие спортивных объектов и укрепление МТБ на территории МО Мостовский район" на 2011-2013 г.г.</t>
  </si>
  <si>
    <t>795.10.21</t>
  </si>
  <si>
    <t>7951021</t>
  </si>
  <si>
    <t>Муниципальная целевая программа "Развитие санаторно-курортного и туристического комплекса КК" на 2011-2015 г.г.</t>
  </si>
  <si>
    <t>795.10.20</t>
  </si>
  <si>
    <t>7951020</t>
  </si>
  <si>
    <t>МЦП "Проведение мероприятий по подготовке к участию в международном Инвестиционном Форуме " Сочи 2012-2014гг."</t>
  </si>
  <si>
    <t>795.10.19</t>
  </si>
  <si>
    <t>7951019</t>
  </si>
  <si>
    <t>Муниципальная целевая программа "Развитие системы дошкольного образования в МО Мостовский район на 2009-2011 г.г п/п "Доплаты педагогическим работникам муниципальных образовательных учреждений, реализующих программы дошкольного образования "</t>
  </si>
  <si>
    <t>795.10.16</t>
  </si>
  <si>
    <t>7951016</t>
  </si>
  <si>
    <t>МЦП "О развитии и поддержке малого и среднего предпринимательства в МО Мостовский район" на 2012-2014 г.г.</t>
  </si>
  <si>
    <t>795.08.04</t>
  </si>
  <si>
    <t>7950804</t>
  </si>
  <si>
    <t>Муниципальная целевая программа "Развитие образования" на 2011-2013 г.г.</t>
  </si>
  <si>
    <t>795.07.09</t>
  </si>
  <si>
    <t>7950709</t>
  </si>
  <si>
    <t>Муниципальная целевая программа "Молодёжь Мостовского района " в области молодёжной политики</t>
  </si>
  <si>
    <t>795.07.08</t>
  </si>
  <si>
    <t>7950708</t>
  </si>
  <si>
    <t>Муниципальная целевая программа " Развитие велосипедного спорта - шоссе в МО Мостовский район" на 2012-2014 г.г</t>
  </si>
  <si>
    <t>795.07.05</t>
  </si>
  <si>
    <t>7950705</t>
  </si>
  <si>
    <t>МЦП Поддержка общественных организаций муниципального образования Мостовский район в 2013 г. (общества "Слепых", "Ветеранов", "Союз Чернобыль"</t>
  </si>
  <si>
    <t>795.01.07</t>
  </si>
  <si>
    <t>7950107</t>
  </si>
  <si>
    <t>МЦП "Поддержка казачьих обществ в муниципальном образовании Мостовский район на 2013-2015 годы"</t>
  </si>
  <si>
    <t>795.01.06</t>
  </si>
  <si>
    <t>7950106</t>
  </si>
  <si>
    <t>МЦП "Притиводействие коррупции в муниципальном образовании Мостовский район" на 2012-2014 гг</t>
  </si>
  <si>
    <t>795.01.04</t>
  </si>
  <si>
    <t>7950104</t>
  </si>
  <si>
    <t>МЦП "Медицинские кадры муниципального образования Мостовский район на 2013 год"</t>
  </si>
  <si>
    <t>795.01.03</t>
  </si>
  <si>
    <t>7950103</t>
  </si>
  <si>
    <t xml:space="preserve"> Долгосрочная муниципальная целевая программа « Организация системы профилактики пресечения проявлений экстремизма и терроризма на территории муниципального образования Мостовский  район» на 2013 - 2015 годы</t>
  </si>
  <si>
    <t>795.01.00</t>
  </si>
  <si>
    <t>7950100</t>
  </si>
  <si>
    <t>Муниципальные целевые программы</t>
  </si>
  <si>
    <t>795.00.00</t>
  </si>
  <si>
    <t>795</t>
  </si>
  <si>
    <t>Ведомственная целевая программа "Развитие детско-юношеского спорта в КК" на 2011-2013 г.г.</t>
  </si>
  <si>
    <t>524.89.00</t>
  </si>
  <si>
    <t>5248900</t>
  </si>
  <si>
    <t>Ведомственная целевая программа реализации молодежной политики в Краснодарском крае «Молодежь Кубани» на 2011-2013 годы</t>
  </si>
  <si>
    <t>524.47.99</t>
  </si>
  <si>
    <t>5244799</t>
  </si>
  <si>
    <t>ВЦП "Развитие малых форм хозяйствования в агропромышленном комплексе Краснодарского края на 2013-2015 годы"</t>
  </si>
  <si>
    <t>524.39.00</t>
  </si>
  <si>
    <t>5243900</t>
  </si>
  <si>
    <t>Ведомственная целевая прграмма "Содействие субъектам физической культуры и спорта и развитие массового спорта на Кубани"</t>
  </si>
  <si>
    <t>524.23.00</t>
  </si>
  <si>
    <t>5242300</t>
  </si>
  <si>
    <t>Краевые ведомственные целевые программы</t>
  </si>
  <si>
    <t>524.00.00</t>
  </si>
  <si>
    <t>524</t>
  </si>
  <si>
    <t>Долгосрочная КЦП "Предупреждение риска заноса, распространения и ликвидации очагов африканской чумы свиней на территории КК на 2012-2015 годы"</t>
  </si>
  <si>
    <t>522.70.00</t>
  </si>
  <si>
    <t>5227000</t>
  </si>
  <si>
    <t>52270</t>
  </si>
  <si>
    <t>Долгосрочная краевая целевая программа "Развитие системы дошкольного образования в Краснодарском крае" на 2010-2015 годы</t>
  </si>
  <si>
    <t>522.41.00</t>
  </si>
  <si>
    <t>5224100</t>
  </si>
  <si>
    <t>Стимулирование отдельных категорий работников муниципальных учреждений в сфере культуры, искусства и кинематографии в рамках реализации мероприятий долгосрочной краевой целевой программы "Кадровое обеспечение сферы культуры и искусства Краснодарского края на 2011-2013 годы"</t>
  </si>
  <si>
    <t>522.38.04</t>
  </si>
  <si>
    <t>5223804</t>
  </si>
  <si>
    <t>Краевая целевая программа "Безопасность образовательных учреждений Краснодарского края на 2012-2014 годы"</t>
  </si>
  <si>
    <t>522.36.00</t>
  </si>
  <si>
    <t>5223600</t>
  </si>
  <si>
    <t xml:space="preserve"> Реализация других мероприятий долгосрочной краевой целевой программы «Дети Кубани» на 2009 - 2013 г.г. (образование)</t>
  </si>
  <si>
    <t>522.17.99</t>
  </si>
  <si>
    <t>5221799</t>
  </si>
  <si>
    <t>Краевая целевая программа «Развитие образования в Краснодарском крае» на 2011 - 2015 годы</t>
  </si>
  <si>
    <t>522.16.00</t>
  </si>
  <si>
    <t>5221600</t>
  </si>
  <si>
    <t>Краевая целевая программа "Газификация Краснодарского края" на 2007-2011 годы</t>
  </si>
  <si>
    <t>522.10.00</t>
  </si>
  <si>
    <t>5221000</t>
  </si>
  <si>
    <t>52210</t>
  </si>
  <si>
    <t>Краевая целевая программа поддержки сельских клубных учреждений Краснодарского края на 2007-2009 годы</t>
  </si>
  <si>
    <t>522.05.00</t>
  </si>
  <si>
    <t>5220500</t>
  </si>
  <si>
    <t>52205</t>
  </si>
  <si>
    <t xml:space="preserve"> Долгосрочные краевые целевые программы</t>
  </si>
  <si>
    <t>522.00.00</t>
  </si>
  <si>
    <t>522</t>
  </si>
  <si>
    <t>Код</t>
  </si>
  <si>
    <t>Имя</t>
  </si>
  <si>
    <t>Код3</t>
  </si>
  <si>
    <t>Код2</t>
  </si>
  <si>
    <t>Код1</t>
  </si>
  <si>
    <t>Итого:</t>
  </si>
  <si>
    <t>Районная целевая программа "Развитие детско-юношеского спорта и подготовка спортивного резерва в муниципальном образовании Мостовский район" на 2011-2015 годы(спорт)</t>
  </si>
  <si>
    <t>Муниципальная целевая программа "Развитие детскошо юношеского спорта и подготовки спортивного резерва в ОУ МО Мостовский район на 2011-2013г.г." (РОО)</t>
  </si>
  <si>
    <t>МЦП "Развитие массового спорта в МО Мостовский район" на 2011-2015 г.г (спорт)</t>
  </si>
  <si>
    <t>ИТОГО:</t>
  </si>
  <si>
    <t>Информация об участии муниципального образования  Мостовский район в федеральных и региональных программах</t>
  </si>
  <si>
    <t>Наименование программ</t>
  </si>
  <si>
    <t>Сумма (руб.)</t>
  </si>
  <si>
    <t xml:space="preserve">Краевая целевая программа поддержки сельских клубных учреждений Краснодарского края </t>
  </si>
  <si>
    <t xml:space="preserve">Краевая целевая программа "Газификация Краснодарского края" </t>
  </si>
  <si>
    <t>795.02.02</t>
  </si>
  <si>
    <t>МЦП "Профилактика терроризма и экстремизма в образовательных учреждениях МО Мостовский район на 2013-2015 годы"</t>
  </si>
  <si>
    <t>795.02.19</t>
  </si>
  <si>
    <t>ВЦМП "Газификация муниципального образования Мостовский район на 2012-2014 г.г."</t>
  </si>
  <si>
    <t>795.17.03</t>
  </si>
  <si>
    <t>МЦП " Развитие села " на 2013-2014 гг</t>
  </si>
  <si>
    <t>795.01.02</t>
  </si>
  <si>
    <t>МЦП "Укрепление правопорядка, профилактики правонарушений, усиление борьбы с преступностью на территории МО Мостовский район на 2013-2015гг.</t>
  </si>
  <si>
    <t>ЛБО на год</t>
  </si>
  <si>
    <t>Кассовый расход</t>
  </si>
  <si>
    <t>522.57.00</t>
  </si>
  <si>
    <t>Долгосрочная краевая целевая программа "Профилактика терроризма и экстремизма в Краснодарском крае на 2013—2015 годы"</t>
  </si>
  <si>
    <t>522.24.99</t>
  </si>
  <si>
    <t>Краевая целевая программа "Культура Кубани (2006-2008 годы)"</t>
  </si>
  <si>
    <t>522.01.00</t>
  </si>
  <si>
    <t>Комплексная программа по укреплению правопорядка, профилактике правонарушений и усилению борьбы с преступностью в Краснодарском крае на 2013-2015 годы</t>
  </si>
  <si>
    <t xml:space="preserve">Остаток </t>
  </si>
  <si>
    <t>(тыс.рублей)</t>
  </si>
  <si>
    <t>795.01.36</t>
  </si>
  <si>
    <t>Программа подготовки жилищно-коммунального комплекса и объектов социальной сферы МО Мостовкий район к осенне-зимнему периоду 2013-2014 гг.</t>
  </si>
  <si>
    <t>795.10.22</t>
  </si>
  <si>
    <t>Муниципальная целевая программа "Развитие  культуры в Мостовском районе на 2012-2014 годы"</t>
  </si>
  <si>
    <t>Ведомственная целевая программ а "Повышения квалификации работников муниципальных учреждений здравоохранения Краснодарского края на 2013 год"</t>
  </si>
  <si>
    <t>524.92.00</t>
  </si>
  <si>
    <t>по состоянию на 01.11.2013г.</t>
  </si>
  <si>
    <t>по состоянию на 01.10.2013г.</t>
  </si>
  <si>
    <t xml:space="preserve">Перечень целевых программ   
по муниципальному образованию Мостовский район финансируемых в 2013 году   
</t>
  </si>
  <si>
    <t>№ п/п</t>
  </si>
  <si>
    <t>ВСЕГО:</t>
  </si>
  <si>
    <t>795.10.66</t>
  </si>
  <si>
    <t>МЦП "Предупреждение риска заноса, распространения и ликвидации очагов африканской чумы свиней на территории Мостовского района на 2012-2015 годы"</t>
  </si>
  <si>
    <t>Итого долгосрочные краевые целевые программы:</t>
  </si>
  <si>
    <t>Кассовое исполнение за 2013 год</t>
  </si>
  <si>
    <t>Процент исполнения к уточненной сводной бюджетной росписи на 2013 год</t>
  </si>
  <si>
    <t>Уточненная сводная бюджетноая роспись на 2013 год</t>
  </si>
  <si>
    <t>Итого краевые ведомственные целевые программы:</t>
  </si>
  <si>
    <t>Итого муниципальные целевые программы:</t>
  </si>
  <si>
    <t>Расходы бюджета муниципального образования Мостовский район на исполнение долгосрочных целевых, ведомственных целевых и муниципальных целевых программ за 2013 год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</si>
</sst>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"/>
    <numFmt numFmtId="166" formatCode="000\.00\.00"/>
    <numFmt numFmtId="167" formatCode="000"/>
    <numFmt numFmtId="168" formatCode="#,##0.00_ ;[Red]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5"/>
      <color indexed="9"/>
      <name val="Arial"/>
      <family val="2"/>
      <charset val="204"/>
    </font>
    <font>
      <b/>
      <sz val="5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3" xfId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 vertical="top"/>
      <protection hidden="1"/>
    </xf>
    <xf numFmtId="0" fontId="2" fillId="0" borderId="7" xfId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right" vertical="center"/>
      <protection hidden="1"/>
    </xf>
    <xf numFmtId="166" fontId="2" fillId="0" borderId="11" xfId="1" applyNumberFormat="1" applyFont="1" applyFill="1" applyBorder="1" applyAlignment="1" applyProtection="1">
      <alignment horizontal="center" vertical="top"/>
      <protection hidden="1"/>
    </xf>
    <xf numFmtId="165" fontId="2" fillId="0" borderId="9" xfId="1" applyNumberFormat="1" applyFont="1" applyFill="1" applyBorder="1" applyAlignment="1" applyProtection="1">
      <alignment horizontal="center" vertical="top"/>
      <protection hidden="1"/>
    </xf>
    <xf numFmtId="0" fontId="1" fillId="0" borderId="3" xfId="1" applyBorder="1" applyProtection="1"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Font="1" applyFill="1" applyBorder="1" applyAlignment="1" applyProtection="1">
      <protection hidden="1"/>
    </xf>
    <xf numFmtId="165" fontId="8" fillId="0" borderId="9" xfId="1" applyNumberFormat="1" applyFont="1" applyFill="1" applyBorder="1" applyAlignment="1" applyProtection="1">
      <alignment horizontal="center" vertical="top"/>
      <protection hidden="1"/>
    </xf>
    <xf numFmtId="166" fontId="8" fillId="0" borderId="11" xfId="1" applyNumberFormat="1" applyFont="1" applyFill="1" applyBorder="1" applyAlignment="1" applyProtection="1">
      <alignment horizontal="center" vertical="top"/>
      <protection hidden="1"/>
    </xf>
    <xf numFmtId="0" fontId="8" fillId="0" borderId="3" xfId="1" applyFont="1" applyFill="1" applyBorder="1" applyAlignment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4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top"/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0" fontId="11" fillId="0" borderId="0" xfId="1" applyNumberFormat="1" applyFont="1" applyFill="1" applyAlignment="1" applyProtection="1">
      <alignment horizontal="centerContinuous"/>
      <protection hidden="1"/>
    </xf>
    <xf numFmtId="0" fontId="12" fillId="0" borderId="0" xfId="0" applyFont="1"/>
    <xf numFmtId="0" fontId="12" fillId="0" borderId="0" xfId="0" applyFont="1" applyAlignment="1">
      <alignment horizontal="center" wrapText="1"/>
    </xf>
    <xf numFmtId="0" fontId="1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" applyFont="1" applyBorder="1" applyProtection="1"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165" fontId="14" fillId="0" borderId="10" xfId="1" applyNumberFormat="1" applyFont="1" applyFill="1" applyBorder="1" applyAlignment="1" applyProtection="1">
      <alignment horizontal="left" vertical="top" wrapText="1"/>
      <protection hidden="1"/>
    </xf>
    <xf numFmtId="164" fontId="14" fillId="0" borderId="2" xfId="1" applyNumberFormat="1" applyFont="1" applyFill="1" applyBorder="1" applyAlignment="1" applyProtection="1">
      <alignment horizontal="right" vertical="center"/>
      <protection hidden="1"/>
    </xf>
    <xf numFmtId="0" fontId="14" fillId="0" borderId="3" xfId="1" applyFont="1" applyFill="1" applyBorder="1" applyAlignment="1" applyProtection="1"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165" fontId="15" fillId="0" borderId="10" xfId="1" applyNumberFormat="1" applyFont="1" applyFill="1" applyBorder="1" applyAlignment="1" applyProtection="1">
      <alignment horizontal="left" vertical="top" wrapText="1"/>
      <protection hidden="1"/>
    </xf>
    <xf numFmtId="164" fontId="15" fillId="0" borderId="9" xfId="1" applyNumberFormat="1" applyFont="1" applyFill="1" applyBorder="1" applyAlignment="1" applyProtection="1">
      <alignment horizontal="right" vertical="center"/>
      <protection hidden="1"/>
    </xf>
    <xf numFmtId="0" fontId="15" fillId="0" borderId="3" xfId="1" applyFont="1" applyFill="1" applyBorder="1" applyAlignment="1" applyProtection="1">
      <protection hidden="1"/>
    </xf>
    <xf numFmtId="164" fontId="14" fillId="0" borderId="9" xfId="1" applyNumberFormat="1" applyFont="1" applyFill="1" applyBorder="1" applyAlignment="1" applyProtection="1">
      <alignment horizontal="right" vertical="center"/>
      <protection hidden="1"/>
    </xf>
    <xf numFmtId="165" fontId="15" fillId="2" borderId="10" xfId="1" applyNumberFormat="1" applyFont="1" applyFill="1" applyBorder="1" applyAlignment="1" applyProtection="1">
      <alignment horizontal="left" vertical="top" wrapText="1"/>
      <protection hidden="1"/>
    </xf>
    <xf numFmtId="164" fontId="15" fillId="2" borderId="9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top"/>
      <protection hidden="1"/>
    </xf>
    <xf numFmtId="167" fontId="2" fillId="0" borderId="8" xfId="1" applyNumberFormat="1" applyFont="1" applyFill="1" applyBorder="1" applyAlignment="1" applyProtection="1">
      <alignment horizontal="center" vertical="top"/>
      <protection hidden="1"/>
    </xf>
    <xf numFmtId="166" fontId="10" fillId="0" borderId="11" xfId="1" applyNumberFormat="1" applyFont="1" applyFill="1" applyBorder="1" applyAlignment="1" applyProtection="1">
      <alignment horizontal="center" vertical="top"/>
      <protection hidden="1"/>
    </xf>
    <xf numFmtId="167" fontId="8" fillId="0" borderId="8" xfId="1" applyNumberFormat="1" applyFont="1" applyFill="1" applyBorder="1" applyAlignment="1" applyProtection="1">
      <alignment horizontal="center" vertical="top"/>
      <protection hidden="1"/>
    </xf>
    <xf numFmtId="165" fontId="8" fillId="0" borderId="16" xfId="1" applyNumberFormat="1" applyFont="1" applyFill="1" applyBorder="1" applyAlignment="1" applyProtection="1">
      <alignment horizontal="left" vertical="top" wrapText="1"/>
      <protection hidden="1"/>
    </xf>
    <xf numFmtId="165" fontId="2" fillId="0" borderId="16" xfId="1" applyNumberFormat="1" applyFont="1" applyFill="1" applyBorder="1" applyAlignment="1" applyProtection="1">
      <alignment horizontal="left" vertical="top" wrapText="1"/>
      <protection hidden="1"/>
    </xf>
    <xf numFmtId="165" fontId="10" fillId="0" borderId="16" xfId="1" applyNumberFormat="1" applyFont="1" applyFill="1" applyBorder="1" applyAlignment="1" applyProtection="1">
      <alignment horizontal="left" vertical="top" wrapText="1"/>
      <protection hidden="1"/>
    </xf>
    <xf numFmtId="165" fontId="10" fillId="0" borderId="17" xfId="1" applyNumberFormat="1" applyFont="1" applyFill="1" applyBorder="1" applyAlignment="1" applyProtection="1">
      <alignment horizontal="left" vertical="top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right" vertical="center"/>
      <protection hidden="1"/>
    </xf>
    <xf numFmtId="164" fontId="8" fillId="0" borderId="8" xfId="1" applyNumberFormat="1" applyFont="1" applyFill="1" applyBorder="1" applyAlignment="1" applyProtection="1">
      <alignment horizontal="right" vertical="center"/>
      <protection hidden="1"/>
    </xf>
    <xf numFmtId="164" fontId="10" fillId="0" borderId="8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11" xfId="1" applyNumberFormat="1" applyFont="1" applyFill="1" applyBorder="1" applyAlignment="1" applyProtection="1">
      <alignment horizontal="center" vertical="top"/>
      <protection hidden="1"/>
    </xf>
    <xf numFmtId="167" fontId="2" fillId="0" borderId="9" xfId="1" applyNumberFormat="1" applyFont="1" applyFill="1" applyBorder="1" applyAlignment="1" applyProtection="1">
      <alignment horizontal="center" vertical="top"/>
      <protection hidden="1"/>
    </xf>
    <xf numFmtId="167" fontId="2" fillId="0" borderId="20" xfId="1" applyNumberFormat="1" applyFont="1" applyFill="1" applyBorder="1" applyAlignment="1" applyProtection="1">
      <alignment horizontal="center" vertical="top"/>
      <protection hidden="1"/>
    </xf>
    <xf numFmtId="0" fontId="8" fillId="3" borderId="7" xfId="1" applyFont="1" applyFill="1" applyBorder="1" applyAlignment="1" applyProtection="1">
      <protection hidden="1"/>
    </xf>
    <xf numFmtId="167" fontId="8" fillId="3" borderId="8" xfId="1" applyNumberFormat="1" applyFont="1" applyFill="1" applyBorder="1" applyAlignment="1" applyProtection="1">
      <alignment horizontal="center" vertical="top"/>
      <protection hidden="1"/>
    </xf>
    <xf numFmtId="165" fontId="8" fillId="3" borderId="9" xfId="1" applyNumberFormat="1" applyFont="1" applyFill="1" applyBorder="1" applyAlignment="1" applyProtection="1">
      <alignment horizontal="center" vertical="top"/>
      <protection hidden="1"/>
    </xf>
    <xf numFmtId="166" fontId="8" fillId="3" borderId="11" xfId="1" applyNumberFormat="1" applyFont="1" applyFill="1" applyBorder="1" applyAlignment="1" applyProtection="1">
      <alignment horizontal="center" vertical="top"/>
      <protection hidden="1"/>
    </xf>
    <xf numFmtId="165" fontId="8" fillId="3" borderId="16" xfId="1" applyNumberFormat="1" applyFont="1" applyFill="1" applyBorder="1" applyAlignment="1" applyProtection="1">
      <alignment horizontal="left" vertical="top" wrapText="1"/>
      <protection hidden="1"/>
    </xf>
    <xf numFmtId="164" fontId="8" fillId="3" borderId="8" xfId="1" applyNumberFormat="1" applyFont="1" applyFill="1" applyBorder="1" applyAlignment="1" applyProtection="1">
      <alignment horizontal="right" vertical="center"/>
      <protection hidden="1"/>
    </xf>
    <xf numFmtId="0" fontId="8" fillId="3" borderId="3" xfId="1" applyFont="1" applyFill="1" applyBorder="1" applyAlignment="1" applyProtection="1">
      <protection hidden="1"/>
    </xf>
    <xf numFmtId="165" fontId="8" fillId="3" borderId="5" xfId="1" applyNumberFormat="1" applyFont="1" applyFill="1" applyBorder="1" applyAlignment="1" applyProtection="1">
      <alignment horizontal="center" vertical="top"/>
      <protection hidden="1"/>
    </xf>
    <xf numFmtId="166" fontId="8" fillId="3" borderId="6" xfId="1" applyNumberFormat="1" applyFont="1" applyFill="1" applyBorder="1" applyAlignment="1" applyProtection="1">
      <alignment horizontal="center" vertical="top"/>
      <protection hidden="1"/>
    </xf>
    <xf numFmtId="165" fontId="8" fillId="3" borderId="17" xfId="1" applyNumberFormat="1" applyFont="1" applyFill="1" applyBorder="1" applyAlignment="1" applyProtection="1">
      <alignment horizontal="left" vertical="top" wrapText="1"/>
      <protection hidden="1"/>
    </xf>
    <xf numFmtId="164" fontId="8" fillId="3" borderId="4" xfId="1" applyNumberFormat="1" applyFont="1" applyFill="1" applyBorder="1" applyAlignment="1" applyProtection="1">
      <alignment horizontal="right" vertical="center"/>
      <protection hidden="1"/>
    </xf>
    <xf numFmtId="164" fontId="8" fillId="3" borderId="9" xfId="1" applyNumberFormat="1" applyFont="1" applyFill="1" applyBorder="1" applyAlignment="1" applyProtection="1">
      <alignment horizontal="right" vertical="center"/>
      <protection hidden="1"/>
    </xf>
    <xf numFmtId="0" fontId="6" fillId="3" borderId="0" xfId="1" applyFont="1" applyFill="1" applyProtection="1">
      <protection hidden="1"/>
    </xf>
    <xf numFmtId="0" fontId="6" fillId="3" borderId="0" xfId="1" applyFont="1" applyFill="1"/>
    <xf numFmtId="167" fontId="8" fillId="0" borderId="8" xfId="1" applyNumberFormat="1" applyFont="1" applyFill="1" applyBorder="1" applyAlignment="1" applyProtection="1">
      <alignment horizontal="center" vertical="top"/>
      <protection hidden="1"/>
    </xf>
    <xf numFmtId="167" fontId="2" fillId="0" borderId="8" xfId="1" applyNumberFormat="1" applyFont="1" applyFill="1" applyBorder="1" applyAlignment="1" applyProtection="1">
      <alignment horizontal="center" vertical="top"/>
      <protection hidden="1"/>
    </xf>
    <xf numFmtId="167" fontId="2" fillId="0" borderId="11" xfId="1" applyNumberFormat="1" applyFont="1" applyFill="1" applyBorder="1" applyAlignment="1" applyProtection="1">
      <alignment horizontal="center" vertical="top"/>
      <protection hidden="1"/>
    </xf>
    <xf numFmtId="167" fontId="2" fillId="0" borderId="9" xfId="1" applyNumberFormat="1" applyFont="1" applyFill="1" applyBorder="1" applyAlignment="1" applyProtection="1">
      <alignment horizontal="center" vertical="top"/>
      <protection hidden="1"/>
    </xf>
    <xf numFmtId="167" fontId="2" fillId="0" borderId="20" xfId="1" applyNumberFormat="1" applyFont="1" applyFill="1" applyBorder="1" applyAlignment="1" applyProtection="1">
      <alignment horizontal="center" vertical="top"/>
      <protection hidden="1"/>
    </xf>
    <xf numFmtId="1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4" borderId="8" xfId="1" applyFont="1" applyFill="1" applyBorder="1" applyAlignment="1">
      <alignment horizontal="center"/>
    </xf>
    <xf numFmtId="166" fontId="8" fillId="4" borderId="9" xfId="1" applyNumberFormat="1" applyFont="1" applyFill="1" applyBorder="1" applyAlignment="1" applyProtection="1">
      <alignment horizontal="center" vertical="top"/>
      <protection hidden="1"/>
    </xf>
    <xf numFmtId="165" fontId="8" fillId="4" borderId="16" xfId="1" applyNumberFormat="1" applyFont="1" applyFill="1" applyBorder="1" applyAlignment="1" applyProtection="1">
      <alignment horizontal="left" vertical="top" wrapText="1"/>
      <protection hidden="1"/>
    </xf>
    <xf numFmtId="164" fontId="8" fillId="4" borderId="8" xfId="1" applyNumberFormat="1" applyFont="1" applyFill="1" applyBorder="1" applyAlignment="1" applyProtection="1">
      <alignment horizontal="right" vertical="center"/>
      <protection hidden="1"/>
    </xf>
    <xf numFmtId="164" fontId="8" fillId="4" borderId="11" xfId="1" applyNumberFormat="1" applyFont="1" applyFill="1" applyBorder="1" applyAlignment="1" applyProtection="1">
      <alignment horizontal="right" vertical="center"/>
      <protection hidden="1"/>
    </xf>
    <xf numFmtId="10" fontId="2" fillId="4" borderId="8" xfId="1" applyNumberFormat="1" applyFont="1" applyFill="1" applyBorder="1" applyAlignment="1" applyProtection="1">
      <alignment horizontal="right" vertical="center"/>
      <protection hidden="1"/>
    </xf>
    <xf numFmtId="0" fontId="8" fillId="4" borderId="3" xfId="1" applyFont="1" applyFill="1" applyBorder="1" applyAlignment="1" applyProtection="1">
      <protection hidden="1"/>
    </xf>
    <xf numFmtId="0" fontId="6" fillId="4" borderId="0" xfId="1" applyFont="1" applyFill="1" applyProtection="1">
      <protection hidden="1"/>
    </xf>
    <xf numFmtId="0" fontId="6" fillId="4" borderId="0" xfId="1" applyFont="1" applyFill="1"/>
    <xf numFmtId="0" fontId="1" fillId="4" borderId="0" xfId="1" applyFill="1" applyAlignment="1">
      <alignment horizontal="center"/>
    </xf>
    <xf numFmtId="0" fontId="1" fillId="4" borderId="0" xfId="1" applyFill="1" applyProtection="1">
      <protection hidden="1"/>
    </xf>
    <xf numFmtId="0" fontId="1" fillId="4" borderId="0" xfId="1" applyFill="1"/>
    <xf numFmtId="0" fontId="1" fillId="4" borderId="23" xfId="1" applyFill="1" applyBorder="1" applyAlignment="1">
      <alignment horizontal="center"/>
    </xf>
    <xf numFmtId="0" fontId="6" fillId="4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4" borderId="3" xfId="1" applyFill="1" applyBorder="1" applyProtection="1">
      <protection hidden="1"/>
    </xf>
    <xf numFmtId="0" fontId="1" fillId="4" borderId="8" xfId="1" applyFill="1" applyBorder="1" applyAlignment="1">
      <alignment horizontal="center"/>
    </xf>
    <xf numFmtId="166" fontId="2" fillId="4" borderId="9" xfId="1" applyNumberFormat="1" applyFont="1" applyFill="1" applyBorder="1" applyAlignment="1" applyProtection="1">
      <alignment horizontal="center" vertical="top"/>
      <protection hidden="1"/>
    </xf>
    <xf numFmtId="165" fontId="2" fillId="4" borderId="16" xfId="1" applyNumberFormat="1" applyFont="1" applyFill="1" applyBorder="1" applyAlignment="1" applyProtection="1">
      <alignment horizontal="left" vertical="top" wrapText="1"/>
      <protection hidden="1"/>
    </xf>
    <xf numFmtId="164" fontId="2" fillId="4" borderId="8" xfId="1" applyNumberFormat="1" applyFont="1" applyFill="1" applyBorder="1" applyAlignment="1" applyProtection="1">
      <alignment horizontal="right" vertical="center"/>
      <protection hidden="1"/>
    </xf>
    <xf numFmtId="164" fontId="2" fillId="4" borderId="11" xfId="1" applyNumberFormat="1" applyFont="1" applyFill="1" applyBorder="1" applyAlignment="1" applyProtection="1">
      <alignment horizontal="right" vertical="center"/>
      <protection hidden="1"/>
    </xf>
    <xf numFmtId="0" fontId="2" fillId="4" borderId="3" xfId="1" applyFont="1" applyFill="1" applyBorder="1" applyAlignment="1" applyProtection="1">
      <protection hidden="1"/>
    </xf>
    <xf numFmtId="0" fontId="9" fillId="4" borderId="0" xfId="1" applyFont="1" applyFill="1" applyProtection="1">
      <protection hidden="1"/>
    </xf>
    <xf numFmtId="0" fontId="9" fillId="4" borderId="0" xfId="1" applyFont="1" applyFill="1"/>
    <xf numFmtId="0" fontId="1" fillId="4" borderId="8" xfId="1" applyFont="1" applyFill="1" applyBorder="1" applyAlignment="1">
      <alignment horizontal="center"/>
    </xf>
    <xf numFmtId="1" fontId="2" fillId="4" borderId="9" xfId="1" applyNumberFormat="1" applyFont="1" applyFill="1" applyBorder="1" applyAlignment="1" applyProtection="1">
      <alignment horizontal="center" vertical="top"/>
      <protection hidden="1"/>
    </xf>
    <xf numFmtId="166" fontId="10" fillId="4" borderId="9" xfId="1" applyNumberFormat="1" applyFont="1" applyFill="1" applyBorder="1" applyAlignment="1" applyProtection="1">
      <alignment horizontal="center" vertical="top"/>
      <protection hidden="1"/>
    </xf>
    <xf numFmtId="165" fontId="10" fillId="4" borderId="16" xfId="1" applyNumberFormat="1" applyFont="1" applyFill="1" applyBorder="1" applyAlignment="1" applyProtection="1">
      <alignment horizontal="left" vertical="top" wrapText="1"/>
      <protection hidden="1"/>
    </xf>
    <xf numFmtId="164" fontId="10" fillId="4" borderId="8" xfId="1" applyNumberFormat="1" applyFont="1" applyFill="1" applyBorder="1" applyAlignment="1" applyProtection="1">
      <alignment horizontal="right" vertical="center"/>
      <protection hidden="1"/>
    </xf>
    <xf numFmtId="164" fontId="10" fillId="4" borderId="11" xfId="1" applyNumberFormat="1" applyFont="1" applyFill="1" applyBorder="1" applyAlignment="1" applyProtection="1">
      <alignment horizontal="right" vertical="center"/>
      <protection hidden="1"/>
    </xf>
    <xf numFmtId="166" fontId="18" fillId="4" borderId="11" xfId="1" applyNumberFormat="1" applyFont="1" applyFill="1" applyBorder="1" applyAlignment="1" applyProtection="1">
      <alignment horizontal="center" vertical="top"/>
      <protection hidden="1"/>
    </xf>
    <xf numFmtId="165" fontId="18" fillId="4" borderId="10" xfId="1" applyNumberFormat="1" applyFont="1" applyFill="1" applyBorder="1" applyAlignment="1" applyProtection="1">
      <alignment horizontal="left" vertical="top" wrapText="1"/>
      <protection hidden="1"/>
    </xf>
    <xf numFmtId="164" fontId="18" fillId="4" borderId="9" xfId="1" applyNumberFormat="1" applyFont="1" applyFill="1" applyBorder="1" applyAlignment="1" applyProtection="1">
      <alignment horizontal="right" vertical="center"/>
      <protection hidden="1"/>
    </xf>
    <xf numFmtId="0" fontId="1" fillId="4" borderId="15" xfId="1" applyFill="1" applyBorder="1" applyAlignment="1">
      <alignment horizontal="center"/>
    </xf>
    <xf numFmtId="166" fontId="2" fillId="4" borderId="1" xfId="1" applyNumberFormat="1" applyFont="1" applyFill="1" applyBorder="1" applyAlignment="1" applyProtection="1">
      <alignment horizontal="center" vertical="top"/>
      <protection hidden="1"/>
    </xf>
    <xf numFmtId="165" fontId="10" fillId="4" borderId="24" xfId="1" applyNumberFormat="1" applyFont="1" applyFill="1" applyBorder="1" applyAlignment="1" applyProtection="1">
      <alignment horizontal="left" vertical="top" wrapText="1"/>
      <protection hidden="1"/>
    </xf>
    <xf numFmtId="164" fontId="2" fillId="4" borderId="15" xfId="1" applyNumberFormat="1" applyFont="1" applyFill="1" applyBorder="1" applyAlignment="1" applyProtection="1">
      <alignment horizontal="right" vertical="center"/>
      <protection hidden="1"/>
    </xf>
    <xf numFmtId="164" fontId="2" fillId="4" borderId="26" xfId="1" applyNumberFormat="1" applyFont="1" applyFill="1" applyBorder="1" applyAlignment="1" applyProtection="1">
      <alignment horizontal="right" vertical="center"/>
      <protection hidden="1"/>
    </xf>
    <xf numFmtId="0" fontId="6" fillId="4" borderId="14" xfId="1" applyFont="1" applyFill="1" applyBorder="1" applyAlignment="1">
      <alignment horizontal="center"/>
    </xf>
    <xf numFmtId="166" fontId="8" fillId="4" borderId="22" xfId="1" applyNumberFormat="1" applyFont="1" applyFill="1" applyBorder="1" applyAlignment="1" applyProtection="1">
      <alignment horizontal="center" vertical="top"/>
      <protection hidden="1"/>
    </xf>
    <xf numFmtId="165" fontId="8" fillId="4" borderId="25" xfId="1" applyNumberFormat="1" applyFont="1" applyFill="1" applyBorder="1" applyAlignment="1" applyProtection="1">
      <alignment horizontal="left" vertical="top" wrapText="1"/>
      <protection hidden="1"/>
    </xf>
    <xf numFmtId="10" fontId="8" fillId="4" borderId="8" xfId="1" applyNumberFormat="1" applyFont="1" applyFill="1" applyBorder="1" applyAlignment="1" applyProtection="1">
      <alignment horizontal="right" vertical="center"/>
      <protection hidden="1"/>
    </xf>
    <xf numFmtId="164" fontId="8" fillId="4" borderId="27" xfId="1" applyNumberFormat="1" applyFont="1" applyFill="1" applyBorder="1" applyAlignment="1" applyProtection="1">
      <alignment horizontal="right" vertical="center"/>
      <protection hidden="1"/>
    </xf>
    <xf numFmtId="164" fontId="8" fillId="4" borderId="12" xfId="1" applyNumberFormat="1" applyFont="1" applyFill="1" applyBorder="1" applyAlignment="1" applyProtection="1">
      <alignment horizontal="right" vertical="center"/>
      <protection hidden="1"/>
    </xf>
    <xf numFmtId="168" fontId="6" fillId="4" borderId="14" xfId="1" applyNumberFormat="1" applyFont="1" applyFill="1" applyBorder="1" applyProtection="1">
      <protection hidden="1"/>
    </xf>
    <xf numFmtId="10" fontId="8" fillId="4" borderId="14" xfId="1" applyNumberFormat="1" applyFont="1" applyFill="1" applyBorder="1" applyAlignment="1" applyProtection="1">
      <alignment horizontal="right" vertical="center"/>
      <protection hidden="1"/>
    </xf>
    <xf numFmtId="10" fontId="2" fillId="4" borderId="15" xfId="1" applyNumberFormat="1" applyFont="1" applyFill="1" applyBorder="1" applyAlignment="1" applyProtection="1">
      <alignment horizontal="right" vertical="center"/>
      <protection hidden="1"/>
    </xf>
    <xf numFmtId="0" fontId="6" fillId="0" borderId="21" xfId="1" applyFont="1" applyBorder="1" applyAlignment="1" applyProtection="1">
      <alignment horizontal="center"/>
      <protection hidden="1"/>
    </xf>
    <xf numFmtId="0" fontId="0" fillId="0" borderId="21" xfId="0" applyBorder="1" applyAlignment="1"/>
    <xf numFmtId="0" fontId="13" fillId="0" borderId="0" xfId="0" applyFont="1" applyAlignment="1">
      <alignment horizontal="center" wrapText="1"/>
    </xf>
    <xf numFmtId="0" fontId="7" fillId="0" borderId="0" xfId="1" applyNumberFormat="1" applyFont="1" applyFill="1" applyAlignment="1" applyProtection="1">
      <alignment horizontal="center"/>
      <protection hidden="1"/>
    </xf>
    <xf numFmtId="167" fontId="8" fillId="3" borderId="4" xfId="1" applyNumberFormat="1" applyFont="1" applyFill="1" applyBorder="1" applyAlignment="1" applyProtection="1">
      <alignment horizontal="center" vertical="top"/>
      <protection hidden="1"/>
    </xf>
    <xf numFmtId="167" fontId="2" fillId="0" borderId="8" xfId="1" applyNumberFormat="1" applyFont="1" applyFill="1" applyBorder="1" applyAlignment="1" applyProtection="1">
      <alignment horizontal="center" vertical="top"/>
      <protection hidden="1"/>
    </xf>
    <xf numFmtId="167" fontId="8" fillId="0" borderId="8" xfId="1" applyNumberFormat="1" applyFont="1" applyFill="1" applyBorder="1" applyAlignment="1" applyProtection="1">
      <alignment horizontal="center" vertical="top"/>
      <protection hidden="1"/>
    </xf>
    <xf numFmtId="167" fontId="2" fillId="0" borderId="11" xfId="1" applyNumberFormat="1" applyFont="1" applyFill="1" applyBorder="1" applyAlignment="1" applyProtection="1">
      <alignment horizontal="center" vertical="top"/>
      <protection hidden="1"/>
    </xf>
    <xf numFmtId="167" fontId="2" fillId="0" borderId="9" xfId="1" applyNumberFormat="1" applyFont="1" applyFill="1" applyBorder="1" applyAlignment="1" applyProtection="1">
      <alignment horizontal="center" vertical="top"/>
      <protection hidden="1"/>
    </xf>
    <xf numFmtId="167" fontId="2" fillId="0" borderId="20" xfId="1" applyNumberFormat="1" applyFont="1" applyFill="1" applyBorder="1" applyAlignment="1" applyProtection="1">
      <alignment horizontal="center" vertical="top"/>
      <protection hidden="1"/>
    </xf>
    <xf numFmtId="0" fontId="16" fillId="0" borderId="0" xfId="1" applyFont="1" applyAlignment="1" applyProtection="1">
      <alignment horizontal="center" wrapText="1"/>
      <protection hidden="1"/>
    </xf>
    <xf numFmtId="0" fontId="17" fillId="0" borderId="0" xfId="0" applyFont="1" applyAlignment="1">
      <alignment horizontal="center"/>
    </xf>
    <xf numFmtId="0" fontId="6" fillId="4" borderId="21" xfId="1" applyFont="1" applyFill="1" applyBorder="1" applyAlignment="1" applyProtection="1">
      <alignment horizontal="center"/>
      <protection hidden="1"/>
    </xf>
    <xf numFmtId="0" fontId="0" fillId="4" borderId="21" xfId="0" applyFill="1" applyBorder="1" applyAlignment="1"/>
    <xf numFmtId="0" fontId="16" fillId="4" borderId="0" xfId="1" applyNumberFormat="1" applyFont="1" applyFill="1" applyAlignment="1" applyProtection="1">
      <alignment horizontal="center" wrapText="1"/>
      <protection hidden="1"/>
    </xf>
    <xf numFmtId="0" fontId="12" fillId="4" borderId="0" xfId="0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showGridLines="0" view="pageBreakPreview" zoomScale="60" zoomScaleNormal="80" workbookViewId="0">
      <selection sqref="A1:XFD1048576"/>
    </sheetView>
  </sheetViews>
  <sheetFormatPr defaultColWidth="9.140625" defaultRowHeight="12.75"/>
  <cols>
    <col min="1" max="1" width="0.42578125" style="1" customWidth="1"/>
    <col min="2" max="5" width="0" style="1" hidden="1" customWidth="1"/>
    <col min="6" max="6" width="9.140625" style="1" customWidth="1"/>
    <col min="7" max="7" width="67" style="1" customWidth="1"/>
    <col min="8" max="8" width="15.42578125" style="1" customWidth="1"/>
    <col min="9" max="10" width="15.5703125" style="1" customWidth="1"/>
    <col min="11" max="11" width="7.7109375" style="1" customWidth="1"/>
    <col min="12" max="12" width="0.5703125" style="1" customWidth="1"/>
    <col min="13" max="255" width="9.140625" style="1" customWidth="1"/>
    <col min="256" max="16384" width="9.140625" style="1"/>
  </cols>
  <sheetData>
    <row r="1" spans="1:12" ht="33" customHeight="1">
      <c r="A1" s="26"/>
      <c r="B1" s="15"/>
      <c r="C1" s="15"/>
      <c r="D1" s="15"/>
      <c r="E1" s="15"/>
      <c r="F1" s="15"/>
      <c r="G1" s="132" t="s">
        <v>132</v>
      </c>
      <c r="H1" s="132"/>
      <c r="I1" s="132"/>
      <c r="J1" s="133"/>
      <c r="K1" s="2"/>
      <c r="L1" s="2"/>
    </row>
    <row r="2" spans="1:12" ht="11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7.25" customHeight="1" thickBot="1">
      <c r="A3" s="2"/>
      <c r="B3" s="2"/>
      <c r="C3" s="2"/>
      <c r="D3" s="2"/>
      <c r="E3" s="2"/>
      <c r="F3" s="130" t="s">
        <v>161</v>
      </c>
      <c r="G3" s="131"/>
      <c r="H3" s="131"/>
      <c r="I3" s="131"/>
      <c r="J3" s="2" t="s">
        <v>154</v>
      </c>
      <c r="K3" s="2"/>
      <c r="L3" s="2"/>
    </row>
    <row r="4" spans="1:12" ht="41.25" customHeight="1" thickBot="1">
      <c r="A4" s="2"/>
      <c r="B4" s="13" t="s">
        <v>126</v>
      </c>
      <c r="C4" s="13" t="s">
        <v>125</v>
      </c>
      <c r="D4" s="13" t="s">
        <v>124</v>
      </c>
      <c r="E4" s="13"/>
      <c r="F4" s="14" t="s">
        <v>122</v>
      </c>
      <c r="G4" s="14" t="s">
        <v>123</v>
      </c>
      <c r="H4" s="16" t="s">
        <v>145</v>
      </c>
      <c r="I4" s="16" t="s">
        <v>146</v>
      </c>
      <c r="J4" s="53" t="s">
        <v>153</v>
      </c>
      <c r="K4" s="12"/>
      <c r="L4" s="2"/>
    </row>
    <row r="5" spans="1:12" s="22" customFormat="1" ht="25.5" customHeight="1">
      <c r="A5" s="17"/>
      <c r="B5" s="136" t="s">
        <v>121</v>
      </c>
      <c r="C5" s="136"/>
      <c r="D5" s="136"/>
      <c r="E5" s="18" t="s">
        <v>94</v>
      </c>
      <c r="F5" s="19" t="s">
        <v>120</v>
      </c>
      <c r="G5" s="49" t="s">
        <v>119</v>
      </c>
      <c r="H5" s="54"/>
      <c r="I5" s="54"/>
      <c r="J5" s="23"/>
      <c r="K5" s="20"/>
      <c r="L5" s="21"/>
    </row>
    <row r="6" spans="1:12" ht="40.5" customHeight="1">
      <c r="A6" s="8"/>
      <c r="B6" s="135" t="s">
        <v>118</v>
      </c>
      <c r="C6" s="135"/>
      <c r="D6" s="135"/>
      <c r="E6" s="11" t="s">
        <v>117</v>
      </c>
      <c r="F6" s="10" t="s">
        <v>151</v>
      </c>
      <c r="G6" s="50" t="s">
        <v>152</v>
      </c>
      <c r="H6" s="55">
        <v>4640</v>
      </c>
      <c r="I6" s="55">
        <v>0</v>
      </c>
      <c r="J6" s="9">
        <f>H6-I6</f>
        <v>4640</v>
      </c>
      <c r="K6" s="6"/>
      <c r="L6" s="2"/>
    </row>
    <row r="7" spans="1:12" ht="30" customHeight="1">
      <c r="A7" s="8"/>
      <c r="B7" s="135" t="s">
        <v>118</v>
      </c>
      <c r="C7" s="135"/>
      <c r="D7" s="135"/>
      <c r="E7" s="11" t="s">
        <v>117</v>
      </c>
      <c r="F7" s="10" t="s">
        <v>116</v>
      </c>
      <c r="G7" s="50" t="s">
        <v>115</v>
      </c>
      <c r="H7" s="55">
        <v>6000</v>
      </c>
      <c r="I7" s="55">
        <v>0</v>
      </c>
      <c r="J7" s="9">
        <f t="shared" ref="J7:J56" si="0">H7-I7</f>
        <v>6000</v>
      </c>
      <c r="K7" s="6"/>
      <c r="L7" s="2"/>
    </row>
    <row r="8" spans="1:12" ht="30.75" customHeight="1">
      <c r="A8" s="8"/>
      <c r="B8" s="135" t="s">
        <v>114</v>
      </c>
      <c r="C8" s="135"/>
      <c r="D8" s="135"/>
      <c r="E8" s="11" t="s">
        <v>113</v>
      </c>
      <c r="F8" s="10" t="s">
        <v>112</v>
      </c>
      <c r="G8" s="50" t="s">
        <v>111</v>
      </c>
      <c r="H8" s="55">
        <v>65684.3</v>
      </c>
      <c r="I8" s="55">
        <v>55770.2</v>
      </c>
      <c r="J8" s="9">
        <f t="shared" si="0"/>
        <v>9914.1000000000058</v>
      </c>
      <c r="K8" s="6"/>
      <c r="L8" s="2"/>
    </row>
    <row r="9" spans="1:12" ht="28.5" customHeight="1">
      <c r="A9" s="8"/>
      <c r="B9" s="135" t="s">
        <v>110</v>
      </c>
      <c r="C9" s="135"/>
      <c r="D9" s="135"/>
      <c r="E9" s="11" t="s">
        <v>110</v>
      </c>
      <c r="F9" s="10" t="s">
        <v>109</v>
      </c>
      <c r="G9" s="50" t="s">
        <v>108</v>
      </c>
      <c r="H9" s="55">
        <v>54564.6</v>
      </c>
      <c r="I9" s="55">
        <v>45067.8</v>
      </c>
      <c r="J9" s="9">
        <f t="shared" si="0"/>
        <v>9496.7999999999956</v>
      </c>
      <c r="K9" s="6"/>
      <c r="L9" s="2"/>
    </row>
    <row r="10" spans="1:12" ht="27" customHeight="1">
      <c r="A10" s="8"/>
      <c r="B10" s="135" t="s">
        <v>107</v>
      </c>
      <c r="C10" s="135"/>
      <c r="D10" s="135"/>
      <c r="E10" s="11" t="s">
        <v>107</v>
      </c>
      <c r="F10" s="10" t="s">
        <v>106</v>
      </c>
      <c r="G10" s="50" t="s">
        <v>105</v>
      </c>
      <c r="H10" s="55">
        <v>1854.6</v>
      </c>
      <c r="I10" s="55">
        <v>1853.6</v>
      </c>
      <c r="J10" s="9">
        <f t="shared" si="0"/>
        <v>1</v>
      </c>
      <c r="K10" s="6"/>
      <c r="L10" s="2"/>
    </row>
    <row r="11" spans="1:12" ht="27" customHeight="1">
      <c r="A11" s="8"/>
      <c r="B11" s="46"/>
      <c r="C11" s="46"/>
      <c r="D11" s="46"/>
      <c r="E11" s="11"/>
      <c r="F11" s="10" t="s">
        <v>149</v>
      </c>
      <c r="G11" s="50" t="s">
        <v>150</v>
      </c>
      <c r="H11" s="55">
        <v>500</v>
      </c>
      <c r="I11" s="55">
        <v>0</v>
      </c>
      <c r="J11" s="9">
        <f t="shared" si="0"/>
        <v>500</v>
      </c>
      <c r="K11" s="6"/>
      <c r="L11" s="2"/>
    </row>
    <row r="12" spans="1:12" ht="29.25" customHeight="1">
      <c r="A12" s="8"/>
      <c r="B12" s="135" t="s">
        <v>104</v>
      </c>
      <c r="C12" s="135"/>
      <c r="D12" s="135"/>
      <c r="E12" s="11" t="s">
        <v>104</v>
      </c>
      <c r="F12" s="10" t="s">
        <v>103</v>
      </c>
      <c r="G12" s="50" t="s">
        <v>102</v>
      </c>
      <c r="H12" s="55">
        <v>502</v>
      </c>
      <c r="I12" s="55">
        <v>502</v>
      </c>
      <c r="J12" s="9">
        <f t="shared" si="0"/>
        <v>0</v>
      </c>
      <c r="K12" s="6"/>
      <c r="L12" s="2"/>
    </row>
    <row r="13" spans="1:12" ht="57" customHeight="1">
      <c r="A13" s="8"/>
      <c r="B13" s="135" t="s">
        <v>101</v>
      </c>
      <c r="C13" s="135"/>
      <c r="D13" s="135"/>
      <c r="E13" s="11" t="s">
        <v>101</v>
      </c>
      <c r="F13" s="10" t="s">
        <v>100</v>
      </c>
      <c r="G13" s="50" t="s">
        <v>99</v>
      </c>
      <c r="H13" s="55">
        <v>20633.2</v>
      </c>
      <c r="I13" s="55">
        <v>15192.8</v>
      </c>
      <c r="J13" s="9">
        <f t="shared" si="0"/>
        <v>5440.4000000000015</v>
      </c>
      <c r="K13" s="6"/>
      <c r="L13" s="2"/>
    </row>
    <row r="14" spans="1:12" ht="23.25" customHeight="1">
      <c r="A14" s="8"/>
      <c r="B14" s="135" t="s">
        <v>98</v>
      </c>
      <c r="C14" s="135"/>
      <c r="D14" s="135"/>
      <c r="E14" s="11" t="s">
        <v>98</v>
      </c>
      <c r="F14" s="10" t="s">
        <v>97</v>
      </c>
      <c r="G14" s="50" t="s">
        <v>96</v>
      </c>
      <c r="H14" s="55">
        <v>11451.7</v>
      </c>
      <c r="I14" s="55">
        <v>3340.5</v>
      </c>
      <c r="J14" s="9">
        <f t="shared" si="0"/>
        <v>8111.2000000000007</v>
      </c>
      <c r="K14" s="6"/>
      <c r="L14" s="2"/>
    </row>
    <row r="15" spans="1:12" ht="23.25" customHeight="1">
      <c r="A15" s="8"/>
      <c r="B15" s="59"/>
      <c r="C15" s="60"/>
      <c r="D15" s="61"/>
      <c r="E15" s="11"/>
      <c r="F15" s="10" t="s">
        <v>147</v>
      </c>
      <c r="G15" s="50" t="s">
        <v>148</v>
      </c>
      <c r="H15" s="55">
        <v>1105</v>
      </c>
      <c r="I15" s="55">
        <v>1105</v>
      </c>
      <c r="J15" s="9">
        <f t="shared" si="0"/>
        <v>0</v>
      </c>
      <c r="K15" s="6"/>
      <c r="L15" s="2"/>
    </row>
    <row r="16" spans="1:12" ht="34.5" customHeight="1">
      <c r="A16" s="8"/>
      <c r="B16" s="137" t="s">
        <v>95</v>
      </c>
      <c r="C16" s="138"/>
      <c r="D16" s="139"/>
      <c r="E16" s="11" t="s">
        <v>94</v>
      </c>
      <c r="F16" s="10" t="s">
        <v>93</v>
      </c>
      <c r="G16" s="50" t="s">
        <v>92</v>
      </c>
      <c r="H16" s="55">
        <v>2533</v>
      </c>
      <c r="I16" s="55">
        <v>871.6</v>
      </c>
      <c r="J16" s="9">
        <f t="shared" si="0"/>
        <v>1661.4</v>
      </c>
      <c r="K16" s="6"/>
      <c r="L16" s="2"/>
    </row>
    <row r="17" spans="1:12" s="75" customFormat="1" ht="16.5" customHeight="1">
      <c r="A17" s="62"/>
      <c r="B17" s="63"/>
      <c r="C17" s="63"/>
      <c r="D17" s="63"/>
      <c r="E17" s="64"/>
      <c r="F17" s="65"/>
      <c r="G17" s="66" t="s">
        <v>127</v>
      </c>
      <c r="H17" s="67">
        <f>SUM(H6:H16)</f>
        <v>169468.40000000002</v>
      </c>
      <c r="I17" s="67">
        <f>SUM(I6:I16)</f>
        <v>123703.50000000001</v>
      </c>
      <c r="J17" s="73">
        <f t="shared" si="0"/>
        <v>45764.900000000009</v>
      </c>
      <c r="K17" s="68"/>
      <c r="L17" s="74"/>
    </row>
    <row r="18" spans="1:12" s="22" customFormat="1" ht="12.75" customHeight="1">
      <c r="A18" s="17"/>
      <c r="B18" s="136" t="s">
        <v>91</v>
      </c>
      <c r="C18" s="136"/>
      <c r="D18" s="136"/>
      <c r="E18" s="18" t="s">
        <v>79</v>
      </c>
      <c r="F18" s="19" t="s">
        <v>90</v>
      </c>
      <c r="G18" s="49" t="s">
        <v>89</v>
      </c>
      <c r="H18" s="56"/>
      <c r="I18" s="56"/>
      <c r="J18" s="9"/>
      <c r="K18" s="20"/>
      <c r="L18" s="21"/>
    </row>
    <row r="19" spans="1:12" s="22" customFormat="1" ht="47.25" customHeight="1">
      <c r="A19" s="17"/>
      <c r="B19" s="48"/>
      <c r="C19" s="48"/>
      <c r="D19" s="48"/>
      <c r="E19" s="18"/>
      <c r="F19" s="81" t="s">
        <v>160</v>
      </c>
      <c r="G19" s="50" t="s">
        <v>159</v>
      </c>
      <c r="H19" s="55">
        <v>1141.8</v>
      </c>
      <c r="I19" s="55">
        <v>0</v>
      </c>
      <c r="J19" s="9">
        <f t="shared" si="0"/>
        <v>1141.8</v>
      </c>
      <c r="K19" s="20"/>
      <c r="L19" s="21"/>
    </row>
    <row r="20" spans="1:12" ht="23.25" customHeight="1">
      <c r="A20" s="8"/>
      <c r="B20" s="135" t="s">
        <v>88</v>
      </c>
      <c r="C20" s="135"/>
      <c r="D20" s="135"/>
      <c r="E20" s="11" t="s">
        <v>88</v>
      </c>
      <c r="F20" s="10" t="s">
        <v>87</v>
      </c>
      <c r="G20" s="50" t="s">
        <v>86</v>
      </c>
      <c r="H20" s="55">
        <v>1148.3</v>
      </c>
      <c r="I20" s="55">
        <v>901.6</v>
      </c>
      <c r="J20" s="9">
        <f t="shared" si="0"/>
        <v>246.69999999999993</v>
      </c>
      <c r="K20" s="6"/>
      <c r="L20" s="2"/>
    </row>
    <row r="21" spans="1:12" ht="23.25" customHeight="1">
      <c r="A21" s="8"/>
      <c r="B21" s="135" t="s">
        <v>85</v>
      </c>
      <c r="C21" s="135"/>
      <c r="D21" s="135"/>
      <c r="E21" s="11" t="s">
        <v>85</v>
      </c>
      <c r="F21" s="10" t="s">
        <v>84</v>
      </c>
      <c r="G21" s="50" t="s">
        <v>83</v>
      </c>
      <c r="H21" s="55">
        <v>18176.3</v>
      </c>
      <c r="I21" s="55">
        <v>16462.2</v>
      </c>
      <c r="J21" s="9">
        <f t="shared" si="0"/>
        <v>1714.0999999999985</v>
      </c>
      <c r="K21" s="6"/>
      <c r="L21" s="2"/>
    </row>
    <row r="22" spans="1:12" ht="23.25" customHeight="1">
      <c r="A22" s="8"/>
      <c r="B22" s="135" t="s">
        <v>82</v>
      </c>
      <c r="C22" s="135"/>
      <c r="D22" s="135"/>
      <c r="E22" s="11" t="s">
        <v>82</v>
      </c>
      <c r="F22" s="10" t="s">
        <v>81</v>
      </c>
      <c r="G22" s="50" t="s">
        <v>80</v>
      </c>
      <c r="H22" s="55">
        <v>662.1</v>
      </c>
      <c r="I22" s="55">
        <v>513.9</v>
      </c>
      <c r="J22" s="9">
        <f t="shared" si="0"/>
        <v>148.20000000000005</v>
      </c>
      <c r="K22" s="6"/>
      <c r="L22" s="2"/>
    </row>
    <row r="23" spans="1:12" ht="23.25" customHeight="1">
      <c r="A23" s="8"/>
      <c r="B23" s="135" t="s">
        <v>79</v>
      </c>
      <c r="C23" s="135"/>
      <c r="D23" s="135"/>
      <c r="E23" s="11" t="s">
        <v>79</v>
      </c>
      <c r="F23" s="10" t="s">
        <v>78</v>
      </c>
      <c r="G23" s="50" t="s">
        <v>77</v>
      </c>
      <c r="H23" s="55">
        <v>345</v>
      </c>
      <c r="I23" s="55">
        <v>345</v>
      </c>
      <c r="J23" s="9">
        <f t="shared" si="0"/>
        <v>0</v>
      </c>
      <c r="K23" s="6"/>
      <c r="L23" s="2"/>
    </row>
    <row r="24" spans="1:12" s="75" customFormat="1" ht="23.25" customHeight="1">
      <c r="A24" s="62"/>
      <c r="B24" s="63"/>
      <c r="C24" s="63"/>
      <c r="D24" s="63"/>
      <c r="E24" s="64"/>
      <c r="F24" s="65"/>
      <c r="G24" s="66" t="s">
        <v>127</v>
      </c>
      <c r="H24" s="67">
        <f>SUM(H20:H23)+H19</f>
        <v>21473.499999999996</v>
      </c>
      <c r="I24" s="67">
        <f t="shared" ref="I24:J24" si="1">SUM(I20:I23)+I19</f>
        <v>18222.7</v>
      </c>
      <c r="J24" s="67">
        <f t="shared" si="1"/>
        <v>3250.7999999999984</v>
      </c>
      <c r="K24" s="68"/>
      <c r="L24" s="74"/>
    </row>
    <row r="25" spans="1:12" s="22" customFormat="1" ht="25.5" customHeight="1">
      <c r="A25" s="17"/>
      <c r="B25" s="136" t="s">
        <v>76</v>
      </c>
      <c r="C25" s="136"/>
      <c r="D25" s="136"/>
      <c r="E25" s="18" t="s">
        <v>3</v>
      </c>
      <c r="F25" s="19" t="s">
        <v>75</v>
      </c>
      <c r="G25" s="49" t="s">
        <v>74</v>
      </c>
      <c r="H25" s="56"/>
      <c r="I25" s="56"/>
      <c r="J25" s="9">
        <f t="shared" si="0"/>
        <v>0</v>
      </c>
      <c r="K25" s="20"/>
      <c r="L25" s="21"/>
    </row>
    <row r="26" spans="1:12" ht="52.5" customHeight="1">
      <c r="A26" s="8"/>
      <c r="B26" s="135" t="s">
        <v>73</v>
      </c>
      <c r="C26" s="135"/>
      <c r="D26" s="135"/>
      <c r="E26" s="11" t="s">
        <v>73</v>
      </c>
      <c r="F26" s="10" t="s">
        <v>72</v>
      </c>
      <c r="G26" s="50" t="s">
        <v>71</v>
      </c>
      <c r="H26" s="55">
        <v>188.7</v>
      </c>
      <c r="I26" s="55">
        <v>138.6</v>
      </c>
      <c r="J26" s="9">
        <f t="shared" si="0"/>
        <v>50.099999999999994</v>
      </c>
      <c r="K26" s="6"/>
      <c r="L26" s="2"/>
    </row>
    <row r="27" spans="1:12" ht="45.75" customHeight="1">
      <c r="A27" s="8"/>
      <c r="B27" s="45"/>
      <c r="C27" s="45"/>
      <c r="D27" s="45"/>
      <c r="E27" s="11"/>
      <c r="F27" s="47" t="s">
        <v>143</v>
      </c>
      <c r="G27" s="51" t="s">
        <v>144</v>
      </c>
      <c r="H27" s="55">
        <v>260</v>
      </c>
      <c r="I27" s="55">
        <v>0</v>
      </c>
      <c r="J27" s="9">
        <f t="shared" si="0"/>
        <v>260</v>
      </c>
      <c r="K27" s="6"/>
      <c r="L27" s="2"/>
    </row>
    <row r="28" spans="1:12" ht="23.25" customHeight="1">
      <c r="A28" s="8"/>
      <c r="B28" s="135" t="s">
        <v>70</v>
      </c>
      <c r="C28" s="135"/>
      <c r="D28" s="135"/>
      <c r="E28" s="11" t="s">
        <v>70</v>
      </c>
      <c r="F28" s="10" t="s">
        <v>69</v>
      </c>
      <c r="G28" s="50" t="s">
        <v>68</v>
      </c>
      <c r="H28" s="55">
        <v>700</v>
      </c>
      <c r="I28" s="55">
        <v>300</v>
      </c>
      <c r="J28" s="9">
        <f t="shared" si="0"/>
        <v>400</v>
      </c>
      <c r="K28" s="6"/>
      <c r="L28" s="2"/>
    </row>
    <row r="29" spans="1:12" ht="30" customHeight="1">
      <c r="A29" s="8"/>
      <c r="B29" s="135" t="s">
        <v>67</v>
      </c>
      <c r="C29" s="135"/>
      <c r="D29" s="135"/>
      <c r="E29" s="11" t="s">
        <v>67</v>
      </c>
      <c r="F29" s="10" t="s">
        <v>66</v>
      </c>
      <c r="G29" s="50" t="s">
        <v>65</v>
      </c>
      <c r="H29" s="55">
        <v>20</v>
      </c>
      <c r="I29" s="55">
        <v>20</v>
      </c>
      <c r="J29" s="9">
        <f t="shared" si="0"/>
        <v>0</v>
      </c>
      <c r="K29" s="6"/>
      <c r="L29" s="2"/>
    </row>
    <row r="30" spans="1:12" ht="28.5" customHeight="1">
      <c r="A30" s="8"/>
      <c r="B30" s="135" t="s">
        <v>64</v>
      </c>
      <c r="C30" s="135"/>
      <c r="D30" s="135"/>
      <c r="E30" s="11" t="s">
        <v>64</v>
      </c>
      <c r="F30" s="10" t="s">
        <v>63</v>
      </c>
      <c r="G30" s="50" t="s">
        <v>62</v>
      </c>
      <c r="H30" s="55">
        <v>100</v>
      </c>
      <c r="I30" s="55">
        <v>100</v>
      </c>
      <c r="J30" s="9">
        <f t="shared" si="0"/>
        <v>0</v>
      </c>
      <c r="K30" s="6"/>
      <c r="L30" s="2"/>
    </row>
    <row r="31" spans="1:12" ht="34.5" customHeight="1">
      <c r="A31" s="8"/>
      <c r="B31" s="135" t="s">
        <v>61</v>
      </c>
      <c r="C31" s="135"/>
      <c r="D31" s="135"/>
      <c r="E31" s="11" t="s">
        <v>61</v>
      </c>
      <c r="F31" s="10" t="s">
        <v>60</v>
      </c>
      <c r="G31" s="50" t="s">
        <v>59</v>
      </c>
      <c r="H31" s="55">
        <v>160</v>
      </c>
      <c r="I31" s="55">
        <v>160</v>
      </c>
      <c r="J31" s="9">
        <f t="shared" si="0"/>
        <v>0</v>
      </c>
      <c r="K31" s="6"/>
      <c r="L31" s="2"/>
    </row>
    <row r="32" spans="1:12" ht="38.25" customHeight="1">
      <c r="A32" s="8"/>
      <c r="B32" s="46"/>
      <c r="C32" s="46"/>
      <c r="D32" s="46"/>
      <c r="E32" s="11"/>
      <c r="F32" s="10" t="s">
        <v>155</v>
      </c>
      <c r="G32" s="50" t="s">
        <v>156</v>
      </c>
      <c r="H32" s="55">
        <v>199.3</v>
      </c>
      <c r="I32" s="55">
        <v>199.3</v>
      </c>
      <c r="J32" s="9">
        <f t="shared" si="0"/>
        <v>0</v>
      </c>
      <c r="K32" s="6"/>
      <c r="L32" s="2"/>
    </row>
    <row r="33" spans="1:12" ht="34.5" customHeight="1">
      <c r="A33" s="8"/>
      <c r="B33" s="45"/>
      <c r="C33" s="45"/>
      <c r="D33" s="45"/>
      <c r="E33" s="11"/>
      <c r="F33" s="47" t="s">
        <v>137</v>
      </c>
      <c r="G33" s="51" t="s">
        <v>138</v>
      </c>
      <c r="H33" s="57">
        <v>58.2</v>
      </c>
      <c r="I33" s="57">
        <v>58.2</v>
      </c>
      <c r="J33" s="9">
        <f t="shared" si="0"/>
        <v>0</v>
      </c>
      <c r="K33" s="6"/>
      <c r="L33" s="2"/>
    </row>
    <row r="34" spans="1:12" ht="34.5" customHeight="1">
      <c r="A34" s="8"/>
      <c r="B34" s="45"/>
      <c r="C34" s="45"/>
      <c r="D34" s="45"/>
      <c r="E34" s="11"/>
      <c r="F34" s="47" t="s">
        <v>139</v>
      </c>
      <c r="G34" s="51" t="s">
        <v>140</v>
      </c>
      <c r="H34" s="57">
        <v>8214.1</v>
      </c>
      <c r="I34" s="57">
        <v>8207.4</v>
      </c>
      <c r="J34" s="9">
        <f t="shared" si="0"/>
        <v>6.7000000000007276</v>
      </c>
      <c r="K34" s="6"/>
      <c r="L34" s="2"/>
    </row>
    <row r="35" spans="1:12" ht="28.5" customHeight="1">
      <c r="A35" s="8"/>
      <c r="B35" s="135" t="s">
        <v>58</v>
      </c>
      <c r="C35" s="135"/>
      <c r="D35" s="135"/>
      <c r="E35" s="11" t="s">
        <v>58</v>
      </c>
      <c r="F35" s="10" t="s">
        <v>57</v>
      </c>
      <c r="G35" s="50" t="s">
        <v>56</v>
      </c>
      <c r="H35" s="55">
        <v>250</v>
      </c>
      <c r="I35" s="55">
        <v>0</v>
      </c>
      <c r="J35" s="9">
        <f t="shared" si="0"/>
        <v>250</v>
      </c>
      <c r="K35" s="6"/>
      <c r="L35" s="2"/>
    </row>
    <row r="36" spans="1:12" ht="27.75" customHeight="1">
      <c r="A36" s="8"/>
      <c r="B36" s="135" t="s">
        <v>55</v>
      </c>
      <c r="C36" s="135"/>
      <c r="D36" s="135"/>
      <c r="E36" s="11" t="s">
        <v>55</v>
      </c>
      <c r="F36" s="10" t="s">
        <v>54</v>
      </c>
      <c r="G36" s="50" t="s">
        <v>53</v>
      </c>
      <c r="H36" s="55">
        <v>816</v>
      </c>
      <c r="I36" s="55">
        <v>677.8</v>
      </c>
      <c r="J36" s="9">
        <f t="shared" si="0"/>
        <v>138.20000000000005</v>
      </c>
      <c r="K36" s="6"/>
      <c r="L36" s="2"/>
    </row>
    <row r="37" spans="1:12" ht="23.25" customHeight="1">
      <c r="A37" s="8"/>
      <c r="B37" s="135" t="s">
        <v>52</v>
      </c>
      <c r="C37" s="135"/>
      <c r="D37" s="135"/>
      <c r="E37" s="11" t="s">
        <v>52</v>
      </c>
      <c r="F37" s="10" t="s">
        <v>51</v>
      </c>
      <c r="G37" s="50" t="s">
        <v>50</v>
      </c>
      <c r="H37" s="55">
        <v>10265</v>
      </c>
      <c r="I37" s="55">
        <v>5796.6</v>
      </c>
      <c r="J37" s="9">
        <f t="shared" si="0"/>
        <v>4468.3999999999996</v>
      </c>
      <c r="K37" s="6"/>
      <c r="L37" s="2"/>
    </row>
    <row r="38" spans="1:12" ht="29.25" customHeight="1">
      <c r="A38" s="8"/>
      <c r="B38" s="135" t="s">
        <v>49</v>
      </c>
      <c r="C38" s="135"/>
      <c r="D38" s="135"/>
      <c r="E38" s="11" t="s">
        <v>49</v>
      </c>
      <c r="F38" s="10" t="s">
        <v>48</v>
      </c>
      <c r="G38" s="50" t="s">
        <v>47</v>
      </c>
      <c r="H38" s="55">
        <v>200</v>
      </c>
      <c r="I38" s="55">
        <v>55.1</v>
      </c>
      <c r="J38" s="9">
        <f t="shared" si="0"/>
        <v>144.9</v>
      </c>
      <c r="K38" s="6"/>
      <c r="L38" s="2"/>
    </row>
    <row r="39" spans="1:12" ht="58.5" customHeight="1">
      <c r="A39" s="8"/>
      <c r="B39" s="135" t="s">
        <v>46</v>
      </c>
      <c r="C39" s="135"/>
      <c r="D39" s="135"/>
      <c r="E39" s="11" t="s">
        <v>46</v>
      </c>
      <c r="F39" s="10" t="s">
        <v>45</v>
      </c>
      <c r="G39" s="50" t="s">
        <v>44</v>
      </c>
      <c r="H39" s="55">
        <v>5500</v>
      </c>
      <c r="I39" s="55">
        <v>5147.3</v>
      </c>
      <c r="J39" s="9">
        <f t="shared" si="0"/>
        <v>352.69999999999982</v>
      </c>
      <c r="K39" s="6"/>
      <c r="L39" s="2"/>
    </row>
    <row r="40" spans="1:12" ht="29.25" customHeight="1">
      <c r="A40" s="8"/>
      <c r="B40" s="135" t="s">
        <v>43</v>
      </c>
      <c r="C40" s="135"/>
      <c r="D40" s="135"/>
      <c r="E40" s="11" t="s">
        <v>43</v>
      </c>
      <c r="F40" s="10" t="s">
        <v>42</v>
      </c>
      <c r="G40" s="50" t="s">
        <v>41</v>
      </c>
      <c r="H40" s="55">
        <v>1800</v>
      </c>
      <c r="I40" s="55">
        <v>1680.8</v>
      </c>
      <c r="J40" s="9">
        <f t="shared" si="0"/>
        <v>119.20000000000005</v>
      </c>
      <c r="K40" s="6"/>
      <c r="L40" s="2"/>
    </row>
    <row r="41" spans="1:12" ht="28.5" customHeight="1">
      <c r="A41" s="8"/>
      <c r="B41" s="135" t="s">
        <v>40</v>
      </c>
      <c r="C41" s="135"/>
      <c r="D41" s="135"/>
      <c r="E41" s="11" t="s">
        <v>40</v>
      </c>
      <c r="F41" s="10" t="s">
        <v>39</v>
      </c>
      <c r="G41" s="50" t="s">
        <v>38</v>
      </c>
      <c r="H41" s="55">
        <v>184</v>
      </c>
      <c r="I41" s="55">
        <v>115</v>
      </c>
      <c r="J41" s="9">
        <f t="shared" si="0"/>
        <v>69</v>
      </c>
      <c r="K41" s="6"/>
      <c r="L41" s="2"/>
    </row>
    <row r="42" spans="1:12" ht="28.5" customHeight="1">
      <c r="A42" s="8"/>
      <c r="B42" s="135" t="s">
        <v>37</v>
      </c>
      <c r="C42" s="135"/>
      <c r="D42" s="135"/>
      <c r="E42" s="11" t="s">
        <v>37</v>
      </c>
      <c r="F42" s="10" t="s">
        <v>36</v>
      </c>
      <c r="G42" s="50" t="s">
        <v>35</v>
      </c>
      <c r="H42" s="55">
        <v>8360</v>
      </c>
      <c r="I42" s="55">
        <v>7621.6</v>
      </c>
      <c r="J42" s="9">
        <f t="shared" si="0"/>
        <v>738.39999999999964</v>
      </c>
      <c r="K42" s="6"/>
      <c r="L42" s="2"/>
    </row>
    <row r="43" spans="1:12" ht="28.5" customHeight="1">
      <c r="A43" s="8"/>
      <c r="B43" s="46"/>
      <c r="C43" s="46"/>
      <c r="D43" s="46"/>
      <c r="E43" s="11"/>
      <c r="F43" s="10" t="s">
        <v>157</v>
      </c>
      <c r="G43" s="50" t="s">
        <v>158</v>
      </c>
      <c r="H43" s="55">
        <v>1900</v>
      </c>
      <c r="I43" s="55">
        <v>1500</v>
      </c>
      <c r="J43" s="9">
        <f t="shared" si="0"/>
        <v>400</v>
      </c>
      <c r="K43" s="6"/>
      <c r="L43" s="2"/>
    </row>
    <row r="44" spans="1:12" ht="39.75" customHeight="1">
      <c r="A44" s="8"/>
      <c r="B44" s="135" t="s">
        <v>34</v>
      </c>
      <c r="C44" s="135"/>
      <c r="D44" s="135"/>
      <c r="E44" s="11" t="s">
        <v>34</v>
      </c>
      <c r="F44" s="10" t="s">
        <v>33</v>
      </c>
      <c r="G44" s="50" t="s">
        <v>32</v>
      </c>
      <c r="H44" s="55">
        <v>103.8</v>
      </c>
      <c r="I44" s="55">
        <v>103.8</v>
      </c>
      <c r="J44" s="9">
        <f t="shared" si="0"/>
        <v>0</v>
      </c>
      <c r="K44" s="6"/>
      <c r="L44" s="2"/>
    </row>
    <row r="45" spans="1:12" ht="30" customHeight="1">
      <c r="A45" s="8"/>
      <c r="B45" s="135" t="s">
        <v>31</v>
      </c>
      <c r="C45" s="135"/>
      <c r="D45" s="135"/>
      <c r="E45" s="11" t="s">
        <v>30</v>
      </c>
      <c r="F45" s="10" t="s">
        <v>29</v>
      </c>
      <c r="G45" s="50" t="s">
        <v>28</v>
      </c>
      <c r="H45" s="55">
        <v>2600</v>
      </c>
      <c r="I45" s="55">
        <v>2442.6</v>
      </c>
      <c r="J45" s="9">
        <f t="shared" si="0"/>
        <v>157.40000000000009</v>
      </c>
      <c r="K45" s="6"/>
      <c r="L45" s="2"/>
    </row>
    <row r="46" spans="1:12" ht="23.25" customHeight="1">
      <c r="A46" s="8"/>
      <c r="B46" s="45"/>
      <c r="C46" s="45"/>
      <c r="D46" s="45"/>
      <c r="E46" s="11"/>
      <c r="F46" s="47" t="s">
        <v>141</v>
      </c>
      <c r="G46" s="51" t="s">
        <v>142</v>
      </c>
      <c r="H46" s="57">
        <v>2483.3000000000002</v>
      </c>
      <c r="I46" s="57">
        <v>2400</v>
      </c>
      <c r="J46" s="9">
        <f t="shared" si="0"/>
        <v>83.300000000000182</v>
      </c>
      <c r="K46" s="6"/>
      <c r="L46" s="2"/>
    </row>
    <row r="47" spans="1:12" ht="27" customHeight="1">
      <c r="A47" s="8"/>
      <c r="B47" s="135" t="s">
        <v>27</v>
      </c>
      <c r="C47" s="135"/>
      <c r="D47" s="135"/>
      <c r="E47" s="11" t="s">
        <v>26</v>
      </c>
      <c r="F47" s="10" t="s">
        <v>25</v>
      </c>
      <c r="G47" s="50" t="s">
        <v>24</v>
      </c>
      <c r="H47" s="55">
        <v>0</v>
      </c>
      <c r="I47" s="55">
        <v>0</v>
      </c>
      <c r="J47" s="9">
        <f t="shared" si="0"/>
        <v>0</v>
      </c>
      <c r="K47" s="6"/>
      <c r="L47" s="2"/>
    </row>
    <row r="48" spans="1:12" ht="20.25" customHeight="1">
      <c r="A48" s="8"/>
      <c r="B48" s="135" t="s">
        <v>23</v>
      </c>
      <c r="C48" s="135"/>
      <c r="D48" s="135"/>
      <c r="E48" s="11" t="s">
        <v>23</v>
      </c>
      <c r="F48" s="10" t="s">
        <v>22</v>
      </c>
      <c r="G48" s="50" t="s">
        <v>21</v>
      </c>
      <c r="H48" s="55">
        <v>200</v>
      </c>
      <c r="I48" s="55">
        <v>200</v>
      </c>
      <c r="J48" s="9">
        <f t="shared" si="0"/>
        <v>0</v>
      </c>
      <c r="K48" s="6"/>
      <c r="L48" s="2"/>
    </row>
    <row r="49" spans="1:12" ht="23.25" customHeight="1">
      <c r="A49" s="8"/>
      <c r="B49" s="135" t="s">
        <v>20</v>
      </c>
      <c r="C49" s="135"/>
      <c r="D49" s="135"/>
      <c r="E49" s="11" t="s">
        <v>20</v>
      </c>
      <c r="F49" s="10" t="s">
        <v>19</v>
      </c>
      <c r="G49" s="50" t="s">
        <v>18</v>
      </c>
      <c r="H49" s="55">
        <v>435.9</v>
      </c>
      <c r="I49" s="55">
        <v>435.9</v>
      </c>
      <c r="J49" s="9">
        <f t="shared" si="0"/>
        <v>0</v>
      </c>
      <c r="K49" s="6"/>
      <c r="L49" s="2"/>
    </row>
    <row r="50" spans="1:12" ht="22.5" customHeight="1">
      <c r="A50" s="8"/>
      <c r="B50" s="135" t="s">
        <v>17</v>
      </c>
      <c r="C50" s="135"/>
      <c r="D50" s="135"/>
      <c r="E50" s="11" t="s">
        <v>17</v>
      </c>
      <c r="F50" s="10" t="s">
        <v>16</v>
      </c>
      <c r="G50" s="50" t="s">
        <v>15</v>
      </c>
      <c r="H50" s="55">
        <v>1280.9000000000001</v>
      </c>
      <c r="I50" s="55">
        <v>723</v>
      </c>
      <c r="J50" s="9">
        <f t="shared" si="0"/>
        <v>557.90000000000009</v>
      </c>
      <c r="K50" s="6"/>
      <c r="L50" s="2"/>
    </row>
    <row r="51" spans="1:12" ht="27.75" customHeight="1">
      <c r="A51" s="8"/>
      <c r="B51" s="135" t="s">
        <v>14</v>
      </c>
      <c r="C51" s="135"/>
      <c r="D51" s="135"/>
      <c r="E51" s="11" t="s">
        <v>14</v>
      </c>
      <c r="F51" s="10" t="s">
        <v>13</v>
      </c>
      <c r="G51" s="50" t="s">
        <v>12</v>
      </c>
      <c r="H51" s="55">
        <v>100</v>
      </c>
      <c r="I51" s="55">
        <v>68.2</v>
      </c>
      <c r="J51" s="9">
        <f t="shared" si="0"/>
        <v>31.799999999999997</v>
      </c>
      <c r="K51" s="6"/>
      <c r="L51" s="2"/>
    </row>
    <row r="52" spans="1:12" ht="34.5" customHeight="1">
      <c r="A52" s="8"/>
      <c r="B52" s="135" t="s">
        <v>11</v>
      </c>
      <c r="C52" s="135"/>
      <c r="D52" s="135"/>
      <c r="E52" s="11" t="s">
        <v>11</v>
      </c>
      <c r="F52" s="10" t="s">
        <v>10</v>
      </c>
      <c r="G52" s="50" t="s">
        <v>9</v>
      </c>
      <c r="H52" s="55">
        <v>2365</v>
      </c>
      <c r="I52" s="55">
        <v>1501.2</v>
      </c>
      <c r="J52" s="9">
        <f t="shared" si="0"/>
        <v>863.8</v>
      </c>
      <c r="K52" s="6"/>
      <c r="L52" s="2"/>
    </row>
    <row r="53" spans="1:12" ht="36.75" customHeight="1">
      <c r="A53" s="8"/>
      <c r="B53" s="135" t="s">
        <v>8</v>
      </c>
      <c r="C53" s="135"/>
      <c r="D53" s="135"/>
      <c r="E53" s="11" t="s">
        <v>8</v>
      </c>
      <c r="F53" s="10" t="s">
        <v>7</v>
      </c>
      <c r="G53" s="51" t="s">
        <v>129</v>
      </c>
      <c r="H53" s="55">
        <v>1637</v>
      </c>
      <c r="I53" s="55">
        <v>1368.7</v>
      </c>
      <c r="J53" s="9">
        <f t="shared" si="0"/>
        <v>268.29999999999995</v>
      </c>
      <c r="K53" s="6"/>
      <c r="L53" s="2"/>
    </row>
    <row r="54" spans="1:12" ht="34.5" customHeight="1">
      <c r="A54" s="8"/>
      <c r="B54" s="135" t="s">
        <v>6</v>
      </c>
      <c r="C54" s="135"/>
      <c r="D54" s="135"/>
      <c r="E54" s="11" t="s">
        <v>6</v>
      </c>
      <c r="F54" s="10" t="s">
        <v>5</v>
      </c>
      <c r="G54" s="51" t="s">
        <v>128</v>
      </c>
      <c r="H54" s="55">
        <v>670</v>
      </c>
      <c r="I54" s="55">
        <v>670</v>
      </c>
      <c r="J54" s="9">
        <f t="shared" si="0"/>
        <v>0</v>
      </c>
      <c r="K54" s="6"/>
      <c r="L54" s="2"/>
    </row>
    <row r="55" spans="1:12" ht="34.5" customHeight="1" thickBot="1">
      <c r="A55" s="8"/>
      <c r="B55" s="24"/>
      <c r="C55" s="24"/>
      <c r="D55" s="24"/>
      <c r="E55" s="25"/>
      <c r="F55" s="7" t="s">
        <v>4</v>
      </c>
      <c r="G55" s="52" t="s">
        <v>130</v>
      </c>
      <c r="H55" s="58">
        <v>530</v>
      </c>
      <c r="I55" s="58">
        <v>530</v>
      </c>
      <c r="J55" s="9">
        <f t="shared" si="0"/>
        <v>0</v>
      </c>
      <c r="K55" s="6"/>
      <c r="L55" s="2"/>
    </row>
    <row r="56" spans="1:12" s="75" customFormat="1" ht="22.5" customHeight="1" thickBot="1">
      <c r="A56" s="62"/>
      <c r="B56" s="134" t="s">
        <v>3</v>
      </c>
      <c r="C56" s="134"/>
      <c r="D56" s="134"/>
      <c r="E56" s="69" t="s">
        <v>3</v>
      </c>
      <c r="F56" s="70"/>
      <c r="G56" s="71" t="s">
        <v>131</v>
      </c>
      <c r="H56" s="72">
        <f>SUM(H26:H55)</f>
        <v>51581.200000000012</v>
      </c>
      <c r="I56" s="72">
        <f>SUM(I26:I55)</f>
        <v>42221.099999999991</v>
      </c>
      <c r="J56" s="73">
        <f t="shared" si="0"/>
        <v>9360.1000000000204</v>
      </c>
      <c r="K56" s="68"/>
      <c r="L56" s="74"/>
    </row>
    <row r="57" spans="1:12" ht="409.6" hidden="1" customHeight="1">
      <c r="A57" s="4"/>
      <c r="B57" s="5"/>
      <c r="C57" s="5"/>
      <c r="D57" s="5"/>
      <c r="E57" s="5" t="s">
        <v>3</v>
      </c>
      <c r="F57" s="5" t="s">
        <v>2</v>
      </c>
      <c r="G57" s="5" t="s">
        <v>2</v>
      </c>
      <c r="H57" s="4">
        <v>1226558374.6900001</v>
      </c>
      <c r="I57" s="4">
        <v>1226558374.6900001</v>
      </c>
      <c r="J57" s="4">
        <v>1226558374.6900001</v>
      </c>
      <c r="K57" s="4"/>
      <c r="L57" s="2"/>
    </row>
    <row r="58" spans="1:12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5" customHeight="1">
      <c r="A59" s="2" t="s">
        <v>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8" customHeight="1">
      <c r="A60" s="3"/>
      <c r="B60" s="2"/>
      <c r="C60" s="2"/>
      <c r="D60" s="2"/>
      <c r="E60" s="2"/>
      <c r="F60" s="2"/>
      <c r="G60" s="2"/>
      <c r="H60" s="2" t="s">
        <v>0</v>
      </c>
      <c r="I60" s="2"/>
      <c r="J60" s="2"/>
      <c r="K60" s="2"/>
      <c r="L60" s="2"/>
    </row>
    <row r="61" spans="1:12" ht="12.75" customHeight="1">
      <c r="A61" s="2" t="s">
        <v>0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</sheetData>
  <mergeCells count="42">
    <mergeCell ref="B31:D31"/>
    <mergeCell ref="B5:D5"/>
    <mergeCell ref="B18:D18"/>
    <mergeCell ref="B25:D25"/>
    <mergeCell ref="B8:D8"/>
    <mergeCell ref="B7:D7"/>
    <mergeCell ref="B12:D12"/>
    <mergeCell ref="B21:D21"/>
    <mergeCell ref="B22:D22"/>
    <mergeCell ref="B9:D9"/>
    <mergeCell ref="B10:D10"/>
    <mergeCell ref="B13:D13"/>
    <mergeCell ref="B14:D14"/>
    <mergeCell ref="B6:D6"/>
    <mergeCell ref="B16:D16"/>
    <mergeCell ref="B29:D29"/>
    <mergeCell ref="B30:D30"/>
    <mergeCell ref="B20:D20"/>
    <mergeCell ref="B23:D23"/>
    <mergeCell ref="B26:D26"/>
    <mergeCell ref="B28:D28"/>
    <mergeCell ref="B41:D41"/>
    <mergeCell ref="B42:D42"/>
    <mergeCell ref="B44:D44"/>
    <mergeCell ref="B45:D45"/>
    <mergeCell ref="B39:D39"/>
    <mergeCell ref="F3:I3"/>
    <mergeCell ref="G1:J1"/>
    <mergeCell ref="B56:D56"/>
    <mergeCell ref="B52:D52"/>
    <mergeCell ref="B53:D53"/>
    <mergeCell ref="B54:D54"/>
    <mergeCell ref="B35:D35"/>
    <mergeCell ref="B36:D36"/>
    <mergeCell ref="B37:D37"/>
    <mergeCell ref="B38:D38"/>
    <mergeCell ref="B51:D51"/>
    <mergeCell ref="B47:D47"/>
    <mergeCell ref="B48:D48"/>
    <mergeCell ref="B49:D49"/>
    <mergeCell ref="B50:D50"/>
    <mergeCell ref="B40:D40"/>
  </mergeCells>
  <pageMargins left="0.78740157480314998" right="0.39370078740157499" top="0.39370078740157499" bottom="0.39370078740157499" header="0.39370078740157499" footer="0.39370078740157499"/>
  <pageSetup paperSize="9" scale="68" fitToHeight="0" orientation="portrait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topLeftCell="A13" zoomScaleNormal="100" workbookViewId="0">
      <selection activeCell="G7" sqref="G7"/>
    </sheetView>
  </sheetViews>
  <sheetFormatPr defaultRowHeight="15"/>
  <cols>
    <col min="1" max="1" width="63.140625" style="27" customWidth="1"/>
    <col min="2" max="2" width="16.140625" style="27" customWidth="1"/>
    <col min="3" max="3" width="3.42578125" style="27" customWidth="1"/>
    <col min="4" max="16384" width="9.140625" style="27"/>
  </cols>
  <sheetData>
    <row r="1" spans="1:4" ht="39.75" customHeight="1">
      <c r="A1" s="132" t="s">
        <v>132</v>
      </c>
      <c r="B1" s="132"/>
      <c r="C1" s="28"/>
      <c r="D1" s="28"/>
    </row>
    <row r="2" spans="1:4" ht="15.75" thickBot="1"/>
    <row r="3" spans="1:4" s="33" customFormat="1" ht="28.5" customHeight="1" thickBot="1">
      <c r="A3" s="29" t="s">
        <v>133</v>
      </c>
      <c r="B3" s="30" t="s">
        <v>134</v>
      </c>
      <c r="C3" s="31"/>
      <c r="D3" s="32"/>
    </row>
    <row r="4" spans="1:4" s="38" customFormat="1" ht="21" customHeight="1">
      <c r="A4" s="34" t="s">
        <v>119</v>
      </c>
      <c r="B4" s="35"/>
      <c r="C4" s="36"/>
      <c r="D4" s="37"/>
    </row>
    <row r="5" spans="1:4" s="33" customFormat="1" ht="39" customHeight="1">
      <c r="A5" s="39" t="s">
        <v>135</v>
      </c>
      <c r="B5" s="40">
        <v>6000000</v>
      </c>
      <c r="C5" s="41"/>
      <c r="D5" s="32"/>
    </row>
    <row r="6" spans="1:4" s="33" customFormat="1" ht="30.75" customHeight="1">
      <c r="A6" s="39" t="s">
        <v>136</v>
      </c>
      <c r="B6" s="40">
        <v>66233100</v>
      </c>
      <c r="C6" s="41"/>
      <c r="D6" s="32"/>
    </row>
    <row r="7" spans="1:4" s="33" customFormat="1" ht="39.75" customHeight="1">
      <c r="A7" s="39" t="s">
        <v>108</v>
      </c>
      <c r="B7" s="40">
        <v>52630700</v>
      </c>
      <c r="C7" s="41"/>
      <c r="D7" s="32"/>
    </row>
    <row r="8" spans="1:4" s="33" customFormat="1" ht="41.25" customHeight="1">
      <c r="A8" s="39" t="s">
        <v>105</v>
      </c>
      <c r="B8" s="40">
        <v>1854600</v>
      </c>
      <c r="C8" s="41"/>
      <c r="D8" s="32"/>
    </row>
    <row r="9" spans="1:4" s="33" customFormat="1" ht="39" customHeight="1">
      <c r="A9" s="39" t="s">
        <v>102</v>
      </c>
      <c r="B9" s="40">
        <v>502000</v>
      </c>
      <c r="C9" s="41"/>
      <c r="D9" s="32"/>
    </row>
    <row r="10" spans="1:4" s="33" customFormat="1" ht="99" customHeight="1">
      <c r="A10" s="39" t="s">
        <v>99</v>
      </c>
      <c r="B10" s="40">
        <v>20633200</v>
      </c>
      <c r="C10" s="41"/>
      <c r="D10" s="32"/>
    </row>
    <row r="11" spans="1:4" s="33" customFormat="1" ht="53.25" customHeight="1">
      <c r="A11" s="39" t="s">
        <v>96</v>
      </c>
      <c r="B11" s="40">
        <v>11666700</v>
      </c>
      <c r="C11" s="41"/>
      <c r="D11" s="32"/>
    </row>
    <row r="12" spans="1:4" s="33" customFormat="1" ht="50.25" customHeight="1">
      <c r="A12" s="39" t="s">
        <v>92</v>
      </c>
      <c r="B12" s="40">
        <v>873000</v>
      </c>
      <c r="C12" s="41"/>
      <c r="D12" s="32"/>
    </row>
    <row r="13" spans="1:4" s="33" customFormat="1" ht="28.5" customHeight="1">
      <c r="A13" s="43" t="s">
        <v>127</v>
      </c>
      <c r="B13" s="44">
        <f>SUM(B5:B12)</f>
        <v>160393300</v>
      </c>
      <c r="C13" s="41"/>
      <c r="D13" s="32"/>
    </row>
    <row r="14" spans="1:4" s="38" customFormat="1" ht="24" customHeight="1">
      <c r="A14" s="34" t="s">
        <v>89</v>
      </c>
      <c r="B14" s="42"/>
      <c r="C14" s="36"/>
      <c r="D14" s="37"/>
    </row>
    <row r="15" spans="1:4" s="33" customFormat="1" ht="51.75" customHeight="1">
      <c r="A15" s="39" t="s">
        <v>86</v>
      </c>
      <c r="B15" s="40">
        <v>1047200</v>
      </c>
      <c r="C15" s="41"/>
      <c r="D15" s="32"/>
    </row>
    <row r="16" spans="1:4" s="33" customFormat="1" ht="48" customHeight="1">
      <c r="A16" s="39" t="s">
        <v>83</v>
      </c>
      <c r="B16" s="40">
        <v>16462500</v>
      </c>
      <c r="C16" s="41"/>
      <c r="D16" s="32"/>
    </row>
    <row r="17" spans="1:4" s="33" customFormat="1" ht="50.25" customHeight="1">
      <c r="A17" s="39" t="s">
        <v>80</v>
      </c>
      <c r="B17" s="40">
        <v>662100</v>
      </c>
      <c r="C17" s="41"/>
      <c r="D17" s="32"/>
    </row>
    <row r="18" spans="1:4" s="33" customFormat="1" ht="42.75" customHeight="1">
      <c r="A18" s="39" t="s">
        <v>77</v>
      </c>
      <c r="B18" s="40">
        <v>345000</v>
      </c>
      <c r="C18" s="41"/>
      <c r="D18" s="32"/>
    </row>
    <row r="19" spans="1:4" s="33" customFormat="1" ht="23.25" customHeight="1">
      <c r="A19" s="43" t="s">
        <v>127</v>
      </c>
      <c r="B19" s="44">
        <f>SUM(B15:B18)</f>
        <v>18516800</v>
      </c>
      <c r="C19" s="41"/>
      <c r="D19" s="32"/>
    </row>
  </sheetData>
  <mergeCells count="1">
    <mergeCell ref="A1:B1"/>
  </mergeCells>
  <pageMargins left="0.7" right="0.7" top="0.75" bottom="0.75" header="0.3" footer="0.3"/>
  <pageSetup paperSize="9" scale="9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1"/>
  <sheetViews>
    <sheetView view="pageBreakPreview" topLeftCell="F1" zoomScale="60" zoomScaleNormal="80" workbookViewId="0">
      <selection activeCell="O6" sqref="O6"/>
    </sheetView>
  </sheetViews>
  <sheetFormatPr defaultColWidth="9.140625" defaultRowHeight="12.75"/>
  <cols>
    <col min="1" max="1" width="0.42578125" style="1" customWidth="1"/>
    <col min="2" max="5" width="0" style="1" hidden="1" customWidth="1"/>
    <col min="6" max="6" width="9.140625" style="1" customWidth="1"/>
    <col min="7" max="7" width="69.42578125" style="1" customWidth="1"/>
    <col min="8" max="8" width="15.42578125" style="1" customWidth="1"/>
    <col min="9" max="10" width="15.5703125" style="1" customWidth="1"/>
    <col min="11" max="11" width="7.7109375" style="1" customWidth="1"/>
    <col min="12" max="12" width="0.5703125" style="1" customWidth="1"/>
    <col min="13" max="255" width="9.140625" style="1" customWidth="1"/>
    <col min="256" max="16384" width="9.140625" style="1"/>
  </cols>
  <sheetData>
    <row r="1" spans="1:12" ht="32.25" customHeight="1">
      <c r="A1" s="2"/>
      <c r="B1" s="2"/>
      <c r="C1" s="2"/>
      <c r="D1" s="2"/>
      <c r="E1" s="2"/>
      <c r="F1" s="2"/>
      <c r="G1" s="140" t="s">
        <v>163</v>
      </c>
      <c r="H1" s="141"/>
      <c r="I1" s="141"/>
      <c r="J1" s="141"/>
      <c r="K1" s="2"/>
      <c r="L1" s="2"/>
    </row>
    <row r="2" spans="1:12" ht="32.25" customHeight="1" thickBot="1">
      <c r="A2" s="2"/>
      <c r="B2" s="2"/>
      <c r="C2" s="2"/>
      <c r="D2" s="2"/>
      <c r="E2" s="2"/>
      <c r="F2" s="2"/>
      <c r="G2" s="130" t="s">
        <v>162</v>
      </c>
      <c r="H2" s="131"/>
      <c r="I2" s="131"/>
      <c r="J2" s="131"/>
      <c r="K2" s="2"/>
      <c r="L2" s="2"/>
    </row>
    <row r="3" spans="1:12" ht="15.75" thickBot="1">
      <c r="A3" s="2"/>
      <c r="B3" s="2"/>
      <c r="C3" s="2"/>
      <c r="D3" s="2"/>
      <c r="E3" s="2"/>
      <c r="F3" s="130"/>
      <c r="G3" s="131"/>
      <c r="H3" s="131"/>
      <c r="I3" s="131"/>
      <c r="J3" s="2" t="s">
        <v>154</v>
      </c>
      <c r="K3" s="2"/>
      <c r="L3" s="2"/>
    </row>
    <row r="4" spans="1:12" ht="26.25" thickBot="1">
      <c r="A4" s="2"/>
      <c r="B4" s="13" t="s">
        <v>126</v>
      </c>
      <c r="C4" s="13" t="s">
        <v>125</v>
      </c>
      <c r="D4" s="13" t="s">
        <v>124</v>
      </c>
      <c r="E4" s="13"/>
      <c r="F4" s="14" t="s">
        <v>122</v>
      </c>
      <c r="G4" s="14" t="s">
        <v>123</v>
      </c>
      <c r="H4" s="16" t="s">
        <v>145</v>
      </c>
      <c r="I4" s="16" t="s">
        <v>146</v>
      </c>
      <c r="J4" s="53" t="s">
        <v>153</v>
      </c>
      <c r="K4" s="12"/>
      <c r="L4" s="2"/>
    </row>
    <row r="5" spans="1:12" s="22" customFormat="1" ht="24" customHeight="1">
      <c r="A5" s="17"/>
      <c r="B5" s="136" t="s">
        <v>121</v>
      </c>
      <c r="C5" s="136"/>
      <c r="D5" s="136"/>
      <c r="E5" s="18" t="s">
        <v>94</v>
      </c>
      <c r="F5" s="19" t="s">
        <v>120</v>
      </c>
      <c r="G5" s="49" t="s">
        <v>119</v>
      </c>
      <c r="H5" s="54"/>
      <c r="I5" s="54"/>
      <c r="J5" s="23"/>
      <c r="K5" s="20"/>
      <c r="L5" s="21"/>
    </row>
    <row r="6" spans="1:12" ht="36">
      <c r="A6" s="8"/>
      <c r="B6" s="135" t="s">
        <v>118</v>
      </c>
      <c r="C6" s="135"/>
      <c r="D6" s="135"/>
      <c r="E6" s="11" t="s">
        <v>117</v>
      </c>
      <c r="F6" s="10" t="s">
        <v>151</v>
      </c>
      <c r="G6" s="50" t="s">
        <v>152</v>
      </c>
      <c r="H6" s="55">
        <v>4640</v>
      </c>
      <c r="I6" s="55">
        <v>0</v>
      </c>
      <c r="J6" s="9">
        <f>H6-I6</f>
        <v>4640</v>
      </c>
      <c r="K6" s="6"/>
      <c r="L6" s="2"/>
    </row>
    <row r="7" spans="1:12" ht="24">
      <c r="A7" s="8"/>
      <c r="B7" s="135" t="s">
        <v>118</v>
      </c>
      <c r="C7" s="135"/>
      <c r="D7" s="135"/>
      <c r="E7" s="11" t="s">
        <v>117</v>
      </c>
      <c r="F7" s="10" t="s">
        <v>116</v>
      </c>
      <c r="G7" s="50" t="s">
        <v>115</v>
      </c>
      <c r="H7" s="55">
        <v>6000</v>
      </c>
      <c r="I7" s="55">
        <v>0</v>
      </c>
      <c r="J7" s="9">
        <f t="shared" ref="J7:J56" si="0">H7-I7</f>
        <v>6000</v>
      </c>
      <c r="K7" s="6"/>
      <c r="L7" s="2"/>
    </row>
    <row r="8" spans="1:12" ht="24">
      <c r="A8" s="8"/>
      <c r="B8" s="135" t="s">
        <v>114</v>
      </c>
      <c r="C8" s="135"/>
      <c r="D8" s="135"/>
      <c r="E8" s="11" t="s">
        <v>113</v>
      </c>
      <c r="F8" s="10" t="s">
        <v>112</v>
      </c>
      <c r="G8" s="50" t="s">
        <v>111</v>
      </c>
      <c r="H8" s="55">
        <v>65684.3</v>
      </c>
      <c r="I8" s="55">
        <v>46549.3</v>
      </c>
      <c r="J8" s="9">
        <f t="shared" si="0"/>
        <v>19135</v>
      </c>
      <c r="K8" s="6"/>
      <c r="L8" s="2"/>
    </row>
    <row r="9" spans="1:12" ht="24">
      <c r="A9" s="8"/>
      <c r="B9" s="135" t="s">
        <v>110</v>
      </c>
      <c r="C9" s="135"/>
      <c r="D9" s="135"/>
      <c r="E9" s="11" t="s">
        <v>110</v>
      </c>
      <c r="F9" s="10" t="s">
        <v>109</v>
      </c>
      <c r="G9" s="50" t="s">
        <v>108</v>
      </c>
      <c r="H9" s="55">
        <v>54434.6</v>
      </c>
      <c r="I9" s="55">
        <v>39095.599999999999</v>
      </c>
      <c r="J9" s="9">
        <f t="shared" si="0"/>
        <v>15339</v>
      </c>
      <c r="K9" s="6"/>
      <c r="L9" s="2"/>
    </row>
    <row r="10" spans="1:12" ht="24">
      <c r="A10" s="8"/>
      <c r="B10" s="135" t="s">
        <v>107</v>
      </c>
      <c r="C10" s="135"/>
      <c r="D10" s="135"/>
      <c r="E10" s="11" t="s">
        <v>107</v>
      </c>
      <c r="F10" s="10" t="s">
        <v>106</v>
      </c>
      <c r="G10" s="50" t="s">
        <v>105</v>
      </c>
      <c r="H10" s="55">
        <v>1854.6</v>
      </c>
      <c r="I10" s="55">
        <v>1853.6</v>
      </c>
      <c r="J10" s="9">
        <f t="shared" si="0"/>
        <v>1</v>
      </c>
      <c r="K10" s="6"/>
      <c r="L10" s="2"/>
    </row>
    <row r="11" spans="1:12">
      <c r="A11" s="8"/>
      <c r="B11" s="77"/>
      <c r="C11" s="77"/>
      <c r="D11" s="77"/>
      <c r="E11" s="11"/>
      <c r="F11" s="10" t="s">
        <v>149</v>
      </c>
      <c r="G11" s="50" t="s">
        <v>150</v>
      </c>
      <c r="H11" s="55">
        <v>500</v>
      </c>
      <c r="I11" s="55">
        <v>0</v>
      </c>
      <c r="J11" s="9">
        <f t="shared" si="0"/>
        <v>500</v>
      </c>
      <c r="K11" s="6"/>
      <c r="L11" s="2"/>
    </row>
    <row r="12" spans="1:12" ht="24">
      <c r="A12" s="8"/>
      <c r="B12" s="135" t="s">
        <v>104</v>
      </c>
      <c r="C12" s="135"/>
      <c r="D12" s="135"/>
      <c r="E12" s="11" t="s">
        <v>104</v>
      </c>
      <c r="F12" s="10" t="s">
        <v>103</v>
      </c>
      <c r="G12" s="50" t="s">
        <v>102</v>
      </c>
      <c r="H12" s="55">
        <v>502</v>
      </c>
      <c r="I12" s="55">
        <v>502</v>
      </c>
      <c r="J12" s="9">
        <f t="shared" si="0"/>
        <v>0</v>
      </c>
      <c r="K12" s="6"/>
      <c r="L12" s="2"/>
    </row>
    <row r="13" spans="1:12" ht="48">
      <c r="A13" s="8"/>
      <c r="B13" s="135" t="s">
        <v>101</v>
      </c>
      <c r="C13" s="135"/>
      <c r="D13" s="135"/>
      <c r="E13" s="11" t="s">
        <v>101</v>
      </c>
      <c r="F13" s="10" t="s">
        <v>100</v>
      </c>
      <c r="G13" s="50" t="s">
        <v>99</v>
      </c>
      <c r="H13" s="55">
        <v>20633.2</v>
      </c>
      <c r="I13" s="55">
        <v>12272.6</v>
      </c>
      <c r="J13" s="9">
        <f t="shared" si="0"/>
        <v>8360.6</v>
      </c>
      <c r="K13" s="6"/>
      <c r="L13" s="2"/>
    </row>
    <row r="14" spans="1:12" ht="24">
      <c r="A14" s="8"/>
      <c r="B14" s="135" t="s">
        <v>98</v>
      </c>
      <c r="C14" s="135"/>
      <c r="D14" s="135"/>
      <c r="E14" s="11" t="s">
        <v>98</v>
      </c>
      <c r="F14" s="10" t="s">
        <v>97</v>
      </c>
      <c r="G14" s="50" t="s">
        <v>96</v>
      </c>
      <c r="H14" s="55">
        <v>11666.7</v>
      </c>
      <c r="I14" s="55">
        <v>1130.5</v>
      </c>
      <c r="J14" s="9">
        <f t="shared" si="0"/>
        <v>10536.2</v>
      </c>
      <c r="K14" s="6"/>
      <c r="L14" s="2"/>
    </row>
    <row r="15" spans="1:12" ht="24">
      <c r="A15" s="8"/>
      <c r="B15" s="78"/>
      <c r="C15" s="79"/>
      <c r="D15" s="80"/>
      <c r="E15" s="11"/>
      <c r="F15" s="10" t="s">
        <v>147</v>
      </c>
      <c r="G15" s="50" t="s">
        <v>148</v>
      </c>
      <c r="H15" s="55">
        <v>1105</v>
      </c>
      <c r="I15" s="55">
        <v>1105</v>
      </c>
      <c r="J15" s="9">
        <f t="shared" si="0"/>
        <v>0</v>
      </c>
      <c r="K15" s="6"/>
      <c r="L15" s="2"/>
    </row>
    <row r="16" spans="1:12" ht="36">
      <c r="A16" s="8"/>
      <c r="B16" s="137" t="s">
        <v>95</v>
      </c>
      <c r="C16" s="138"/>
      <c r="D16" s="139"/>
      <c r="E16" s="11" t="s">
        <v>94</v>
      </c>
      <c r="F16" s="10" t="s">
        <v>93</v>
      </c>
      <c r="G16" s="50" t="s">
        <v>92</v>
      </c>
      <c r="H16" s="55">
        <v>2373</v>
      </c>
      <c r="I16" s="55">
        <v>871.6</v>
      </c>
      <c r="J16" s="9">
        <f t="shared" si="0"/>
        <v>1501.4</v>
      </c>
      <c r="K16" s="6"/>
      <c r="L16" s="2"/>
    </row>
    <row r="17" spans="1:12" s="75" customFormat="1">
      <c r="A17" s="62"/>
      <c r="B17" s="63"/>
      <c r="C17" s="63"/>
      <c r="D17" s="63"/>
      <c r="E17" s="64"/>
      <c r="F17" s="65"/>
      <c r="G17" s="66" t="s">
        <v>127</v>
      </c>
      <c r="H17" s="67">
        <f>SUM(H6:H16)</f>
        <v>169393.40000000002</v>
      </c>
      <c r="I17" s="67">
        <f>SUM(I6:I16)</f>
        <v>103380.20000000001</v>
      </c>
      <c r="J17" s="73">
        <f t="shared" si="0"/>
        <v>66013.200000000012</v>
      </c>
      <c r="K17" s="68"/>
      <c r="L17" s="74"/>
    </row>
    <row r="18" spans="1:12" s="22" customFormat="1">
      <c r="A18" s="17"/>
      <c r="B18" s="136" t="s">
        <v>91</v>
      </c>
      <c r="C18" s="136"/>
      <c r="D18" s="136"/>
      <c r="E18" s="18" t="s">
        <v>79</v>
      </c>
      <c r="F18" s="19" t="s">
        <v>90</v>
      </c>
      <c r="G18" s="49" t="s">
        <v>89</v>
      </c>
      <c r="H18" s="56"/>
      <c r="I18" s="56"/>
      <c r="J18" s="9"/>
      <c r="K18" s="20"/>
      <c r="L18" s="21"/>
    </row>
    <row r="19" spans="1:12" s="22" customFormat="1" ht="24" hidden="1">
      <c r="A19" s="17"/>
      <c r="B19" s="76"/>
      <c r="C19" s="76"/>
      <c r="D19" s="76"/>
      <c r="E19" s="18"/>
      <c r="F19" s="81" t="s">
        <v>160</v>
      </c>
      <c r="G19" s="50" t="s">
        <v>159</v>
      </c>
      <c r="H19" s="55">
        <v>0</v>
      </c>
      <c r="I19" s="55">
        <v>0</v>
      </c>
      <c r="J19" s="9">
        <f t="shared" si="0"/>
        <v>0</v>
      </c>
      <c r="K19" s="20"/>
      <c r="L19" s="21"/>
    </row>
    <row r="20" spans="1:12" ht="24">
      <c r="A20" s="8"/>
      <c r="B20" s="135" t="s">
        <v>88</v>
      </c>
      <c r="C20" s="135"/>
      <c r="D20" s="135"/>
      <c r="E20" s="11" t="s">
        <v>88</v>
      </c>
      <c r="F20" s="10" t="s">
        <v>87</v>
      </c>
      <c r="G20" s="50" t="s">
        <v>86</v>
      </c>
      <c r="H20" s="55">
        <v>1148.3</v>
      </c>
      <c r="I20" s="55">
        <v>611.6</v>
      </c>
      <c r="J20" s="9">
        <f t="shared" si="0"/>
        <v>536.69999999999993</v>
      </c>
      <c r="K20" s="6"/>
      <c r="L20" s="2"/>
    </row>
    <row r="21" spans="1:12" ht="24">
      <c r="A21" s="8"/>
      <c r="B21" s="135" t="s">
        <v>85</v>
      </c>
      <c r="C21" s="135"/>
      <c r="D21" s="135"/>
      <c r="E21" s="11" t="s">
        <v>85</v>
      </c>
      <c r="F21" s="10" t="s">
        <v>84</v>
      </c>
      <c r="G21" s="50" t="s">
        <v>83</v>
      </c>
      <c r="H21" s="55">
        <v>16462.5</v>
      </c>
      <c r="I21" s="55">
        <v>16462.2</v>
      </c>
      <c r="J21" s="9">
        <f t="shared" si="0"/>
        <v>0.2999999999992724</v>
      </c>
      <c r="K21" s="6"/>
      <c r="L21" s="2"/>
    </row>
    <row r="22" spans="1:12" ht="24">
      <c r="A22" s="8"/>
      <c r="B22" s="135" t="s">
        <v>82</v>
      </c>
      <c r="C22" s="135"/>
      <c r="D22" s="135"/>
      <c r="E22" s="11" t="s">
        <v>82</v>
      </c>
      <c r="F22" s="10" t="s">
        <v>81</v>
      </c>
      <c r="G22" s="50" t="s">
        <v>80</v>
      </c>
      <c r="H22" s="55">
        <v>662.1</v>
      </c>
      <c r="I22" s="55">
        <v>368</v>
      </c>
      <c r="J22" s="9">
        <f t="shared" si="0"/>
        <v>294.10000000000002</v>
      </c>
      <c r="K22" s="6"/>
      <c r="L22" s="2"/>
    </row>
    <row r="23" spans="1:12" ht="24">
      <c r="A23" s="8"/>
      <c r="B23" s="135" t="s">
        <v>79</v>
      </c>
      <c r="C23" s="135"/>
      <c r="D23" s="135"/>
      <c r="E23" s="11" t="s">
        <v>79</v>
      </c>
      <c r="F23" s="10" t="s">
        <v>78</v>
      </c>
      <c r="G23" s="50" t="s">
        <v>77</v>
      </c>
      <c r="H23" s="55">
        <v>345</v>
      </c>
      <c r="I23" s="55">
        <v>345</v>
      </c>
      <c r="J23" s="9">
        <f t="shared" si="0"/>
        <v>0</v>
      </c>
      <c r="K23" s="6"/>
      <c r="L23" s="2"/>
    </row>
    <row r="24" spans="1:12" s="75" customFormat="1">
      <c r="A24" s="62"/>
      <c r="B24" s="63"/>
      <c r="C24" s="63"/>
      <c r="D24" s="63"/>
      <c r="E24" s="64"/>
      <c r="F24" s="65"/>
      <c r="G24" s="66" t="s">
        <v>127</v>
      </c>
      <c r="H24" s="67">
        <f>SUM(H20:H23)+H19</f>
        <v>18617.899999999998</v>
      </c>
      <c r="I24" s="67">
        <f t="shared" ref="I24:J24" si="1">SUM(I20:I23)+I19</f>
        <v>17786.8</v>
      </c>
      <c r="J24" s="67">
        <f t="shared" si="1"/>
        <v>831.09999999999923</v>
      </c>
      <c r="K24" s="68"/>
      <c r="L24" s="74"/>
    </row>
    <row r="25" spans="1:12" s="22" customFormat="1">
      <c r="A25" s="17"/>
      <c r="B25" s="136" t="s">
        <v>76</v>
      </c>
      <c r="C25" s="136"/>
      <c r="D25" s="136"/>
      <c r="E25" s="18" t="s">
        <v>3</v>
      </c>
      <c r="F25" s="19" t="s">
        <v>75</v>
      </c>
      <c r="G25" s="49" t="s">
        <v>74</v>
      </c>
      <c r="H25" s="56"/>
      <c r="I25" s="56"/>
      <c r="J25" s="9">
        <f t="shared" si="0"/>
        <v>0</v>
      </c>
      <c r="K25" s="20"/>
      <c r="L25" s="21"/>
    </row>
    <row r="26" spans="1:12" ht="48">
      <c r="A26" s="8"/>
      <c r="B26" s="135" t="s">
        <v>73</v>
      </c>
      <c r="C26" s="135"/>
      <c r="D26" s="135"/>
      <c r="E26" s="11" t="s">
        <v>73</v>
      </c>
      <c r="F26" s="10" t="s">
        <v>72</v>
      </c>
      <c r="G26" s="50" t="s">
        <v>71</v>
      </c>
      <c r="H26" s="55">
        <v>188.7</v>
      </c>
      <c r="I26" s="55">
        <v>138.6</v>
      </c>
      <c r="J26" s="9">
        <f t="shared" si="0"/>
        <v>50.099999999999994</v>
      </c>
      <c r="K26" s="6"/>
      <c r="L26" s="2"/>
    </row>
    <row r="27" spans="1:12" ht="24">
      <c r="A27" s="8"/>
      <c r="B27" s="77"/>
      <c r="C27" s="77"/>
      <c r="D27" s="77"/>
      <c r="E27" s="11"/>
      <c r="F27" s="47" t="s">
        <v>143</v>
      </c>
      <c r="G27" s="51" t="s">
        <v>144</v>
      </c>
      <c r="H27" s="55">
        <v>260</v>
      </c>
      <c r="I27" s="55">
        <v>0</v>
      </c>
      <c r="J27" s="9">
        <f t="shared" si="0"/>
        <v>260</v>
      </c>
      <c r="K27" s="6"/>
      <c r="L27" s="2"/>
    </row>
    <row r="28" spans="1:12" ht="24">
      <c r="A28" s="8"/>
      <c r="B28" s="135" t="s">
        <v>70</v>
      </c>
      <c r="C28" s="135"/>
      <c r="D28" s="135"/>
      <c r="E28" s="11" t="s">
        <v>70</v>
      </c>
      <c r="F28" s="10" t="s">
        <v>69</v>
      </c>
      <c r="G28" s="50" t="s">
        <v>68</v>
      </c>
      <c r="H28" s="55">
        <v>300</v>
      </c>
      <c r="I28" s="55">
        <v>300</v>
      </c>
      <c r="J28" s="9">
        <f t="shared" si="0"/>
        <v>0</v>
      </c>
      <c r="K28" s="6"/>
      <c r="L28" s="2"/>
    </row>
    <row r="29" spans="1:12" ht="24">
      <c r="A29" s="8"/>
      <c r="B29" s="135" t="s">
        <v>67</v>
      </c>
      <c r="C29" s="135"/>
      <c r="D29" s="135"/>
      <c r="E29" s="11" t="s">
        <v>67</v>
      </c>
      <c r="F29" s="10" t="s">
        <v>66</v>
      </c>
      <c r="G29" s="50" t="s">
        <v>65</v>
      </c>
      <c r="H29" s="55">
        <v>20</v>
      </c>
      <c r="I29" s="55">
        <v>20</v>
      </c>
      <c r="J29" s="9">
        <f t="shared" si="0"/>
        <v>0</v>
      </c>
      <c r="K29" s="6"/>
      <c r="L29" s="2"/>
    </row>
    <row r="30" spans="1:12" ht="24">
      <c r="A30" s="8"/>
      <c r="B30" s="135" t="s">
        <v>64</v>
      </c>
      <c r="C30" s="135"/>
      <c r="D30" s="135"/>
      <c r="E30" s="11" t="s">
        <v>64</v>
      </c>
      <c r="F30" s="10" t="s">
        <v>63</v>
      </c>
      <c r="G30" s="50" t="s">
        <v>62</v>
      </c>
      <c r="H30" s="55">
        <v>100</v>
      </c>
      <c r="I30" s="55">
        <v>50</v>
      </c>
      <c r="J30" s="9">
        <f t="shared" si="0"/>
        <v>50</v>
      </c>
      <c r="K30" s="6"/>
      <c r="L30" s="2"/>
    </row>
    <row r="31" spans="1:12" ht="24">
      <c r="A31" s="8"/>
      <c r="B31" s="135" t="s">
        <v>61</v>
      </c>
      <c r="C31" s="135"/>
      <c r="D31" s="135"/>
      <c r="E31" s="11" t="s">
        <v>61</v>
      </c>
      <c r="F31" s="10" t="s">
        <v>60</v>
      </c>
      <c r="G31" s="50" t="s">
        <v>59</v>
      </c>
      <c r="H31" s="55">
        <v>160</v>
      </c>
      <c r="I31" s="55">
        <v>160</v>
      </c>
      <c r="J31" s="9">
        <f t="shared" si="0"/>
        <v>0</v>
      </c>
      <c r="K31" s="6"/>
      <c r="L31" s="2"/>
    </row>
    <row r="32" spans="1:12" ht="36">
      <c r="A32" s="8"/>
      <c r="B32" s="77"/>
      <c r="C32" s="77"/>
      <c r="D32" s="77"/>
      <c r="E32" s="11"/>
      <c r="F32" s="10" t="s">
        <v>155</v>
      </c>
      <c r="G32" s="50" t="s">
        <v>156</v>
      </c>
      <c r="H32" s="55">
        <v>200</v>
      </c>
      <c r="I32" s="55">
        <v>0</v>
      </c>
      <c r="J32" s="9">
        <f t="shared" si="0"/>
        <v>200</v>
      </c>
      <c r="K32" s="6"/>
      <c r="L32" s="2"/>
    </row>
    <row r="33" spans="1:12" ht="24">
      <c r="A33" s="8"/>
      <c r="B33" s="77"/>
      <c r="C33" s="77"/>
      <c r="D33" s="77"/>
      <c r="E33" s="11"/>
      <c r="F33" s="47" t="s">
        <v>137</v>
      </c>
      <c r="G33" s="51" t="s">
        <v>138</v>
      </c>
      <c r="H33" s="57">
        <v>58.2</v>
      </c>
      <c r="I33" s="57">
        <v>58.2</v>
      </c>
      <c r="J33" s="9">
        <f t="shared" si="0"/>
        <v>0</v>
      </c>
      <c r="K33" s="6"/>
      <c r="L33" s="2"/>
    </row>
    <row r="34" spans="1:12" ht="24">
      <c r="A34" s="8"/>
      <c r="B34" s="77"/>
      <c r="C34" s="77"/>
      <c r="D34" s="77"/>
      <c r="E34" s="11"/>
      <c r="F34" s="47" t="s">
        <v>139</v>
      </c>
      <c r="G34" s="51" t="s">
        <v>140</v>
      </c>
      <c r="H34" s="57">
        <v>8213.4</v>
      </c>
      <c r="I34" s="57">
        <v>8207.4</v>
      </c>
      <c r="J34" s="9">
        <f t="shared" si="0"/>
        <v>6</v>
      </c>
      <c r="K34" s="6"/>
      <c r="L34" s="2"/>
    </row>
    <row r="35" spans="1:12" ht="24">
      <c r="A35" s="8"/>
      <c r="B35" s="135" t="s">
        <v>58</v>
      </c>
      <c r="C35" s="135"/>
      <c r="D35" s="135"/>
      <c r="E35" s="11" t="s">
        <v>58</v>
      </c>
      <c r="F35" s="10" t="s">
        <v>57</v>
      </c>
      <c r="G35" s="50" t="s">
        <v>56</v>
      </c>
      <c r="H35" s="55">
        <v>250</v>
      </c>
      <c r="I35" s="55">
        <v>0</v>
      </c>
      <c r="J35" s="9">
        <f t="shared" si="0"/>
        <v>250</v>
      </c>
      <c r="K35" s="6"/>
      <c r="L35" s="2"/>
    </row>
    <row r="36" spans="1:12" ht="24">
      <c r="A36" s="8"/>
      <c r="B36" s="135" t="s">
        <v>55</v>
      </c>
      <c r="C36" s="135"/>
      <c r="D36" s="135"/>
      <c r="E36" s="11" t="s">
        <v>55</v>
      </c>
      <c r="F36" s="10" t="s">
        <v>54</v>
      </c>
      <c r="G36" s="50" t="s">
        <v>53</v>
      </c>
      <c r="H36" s="55">
        <v>816</v>
      </c>
      <c r="I36" s="55">
        <v>672.3</v>
      </c>
      <c r="J36" s="9">
        <f t="shared" si="0"/>
        <v>143.70000000000005</v>
      </c>
      <c r="K36" s="6"/>
      <c r="L36" s="2"/>
    </row>
    <row r="37" spans="1:12">
      <c r="A37" s="8"/>
      <c r="B37" s="135" t="s">
        <v>52</v>
      </c>
      <c r="C37" s="135"/>
      <c r="D37" s="135"/>
      <c r="E37" s="11" t="s">
        <v>52</v>
      </c>
      <c r="F37" s="10" t="s">
        <v>51</v>
      </c>
      <c r="G37" s="50" t="s">
        <v>50</v>
      </c>
      <c r="H37" s="55">
        <v>10265</v>
      </c>
      <c r="I37" s="55">
        <v>5321.3</v>
      </c>
      <c r="J37" s="9">
        <f t="shared" si="0"/>
        <v>4943.7</v>
      </c>
      <c r="K37" s="6"/>
      <c r="L37" s="2"/>
    </row>
    <row r="38" spans="1:12" ht="24">
      <c r="A38" s="8"/>
      <c r="B38" s="135" t="s">
        <v>49</v>
      </c>
      <c r="C38" s="135"/>
      <c r="D38" s="135"/>
      <c r="E38" s="11" t="s">
        <v>49</v>
      </c>
      <c r="F38" s="10" t="s">
        <v>48</v>
      </c>
      <c r="G38" s="50" t="s">
        <v>47</v>
      </c>
      <c r="H38" s="55">
        <v>200</v>
      </c>
      <c r="I38" s="55">
        <v>55.1</v>
      </c>
      <c r="J38" s="9">
        <f t="shared" si="0"/>
        <v>144.9</v>
      </c>
      <c r="K38" s="6"/>
      <c r="L38" s="2"/>
    </row>
    <row r="39" spans="1:12" ht="48">
      <c r="A39" s="8"/>
      <c r="B39" s="135" t="s">
        <v>46</v>
      </c>
      <c r="C39" s="135"/>
      <c r="D39" s="135"/>
      <c r="E39" s="11" t="s">
        <v>46</v>
      </c>
      <c r="F39" s="10" t="s">
        <v>45</v>
      </c>
      <c r="G39" s="50" t="s">
        <v>44</v>
      </c>
      <c r="H39" s="55">
        <v>5500</v>
      </c>
      <c r="I39" s="55">
        <v>5057.2</v>
      </c>
      <c r="J39" s="9">
        <f t="shared" si="0"/>
        <v>442.80000000000018</v>
      </c>
      <c r="K39" s="6"/>
      <c r="L39" s="2"/>
    </row>
    <row r="40" spans="1:12" ht="24">
      <c r="A40" s="8"/>
      <c r="B40" s="135" t="s">
        <v>43</v>
      </c>
      <c r="C40" s="135"/>
      <c r="D40" s="135"/>
      <c r="E40" s="11" t="s">
        <v>43</v>
      </c>
      <c r="F40" s="10" t="s">
        <v>42</v>
      </c>
      <c r="G40" s="50" t="s">
        <v>41</v>
      </c>
      <c r="H40" s="55">
        <v>1780</v>
      </c>
      <c r="I40" s="55">
        <v>1677.3</v>
      </c>
      <c r="J40" s="9">
        <f t="shared" si="0"/>
        <v>102.70000000000005</v>
      </c>
      <c r="K40" s="6"/>
      <c r="L40" s="2"/>
    </row>
    <row r="41" spans="1:12" ht="24">
      <c r="A41" s="8"/>
      <c r="B41" s="135" t="s">
        <v>40</v>
      </c>
      <c r="C41" s="135"/>
      <c r="D41" s="135"/>
      <c r="E41" s="11" t="s">
        <v>40</v>
      </c>
      <c r="F41" s="10" t="s">
        <v>39</v>
      </c>
      <c r="G41" s="50" t="s">
        <v>38</v>
      </c>
      <c r="H41" s="55">
        <v>184</v>
      </c>
      <c r="I41" s="55">
        <v>115</v>
      </c>
      <c r="J41" s="9">
        <f t="shared" si="0"/>
        <v>69</v>
      </c>
      <c r="K41" s="6"/>
      <c r="L41" s="2"/>
    </row>
    <row r="42" spans="1:12" ht="24">
      <c r="A42" s="8"/>
      <c r="B42" s="135" t="s">
        <v>37</v>
      </c>
      <c r="C42" s="135"/>
      <c r="D42" s="135"/>
      <c r="E42" s="11" t="s">
        <v>37</v>
      </c>
      <c r="F42" s="10" t="s">
        <v>36</v>
      </c>
      <c r="G42" s="50" t="s">
        <v>35</v>
      </c>
      <c r="H42" s="55">
        <v>8400</v>
      </c>
      <c r="I42" s="55">
        <v>7258</v>
      </c>
      <c r="J42" s="9">
        <f t="shared" si="0"/>
        <v>1142</v>
      </c>
      <c r="K42" s="6"/>
      <c r="L42" s="2"/>
    </row>
    <row r="43" spans="1:12" ht="24">
      <c r="A43" s="8"/>
      <c r="B43" s="77"/>
      <c r="C43" s="77"/>
      <c r="D43" s="77"/>
      <c r="E43" s="11"/>
      <c r="F43" s="10" t="s">
        <v>157</v>
      </c>
      <c r="G43" s="50" t="s">
        <v>158</v>
      </c>
      <c r="H43" s="55">
        <v>1500</v>
      </c>
      <c r="I43" s="55">
        <v>1500</v>
      </c>
      <c r="J43" s="9">
        <f t="shared" si="0"/>
        <v>0</v>
      </c>
      <c r="K43" s="6"/>
      <c r="L43" s="2"/>
    </row>
    <row r="44" spans="1:12" ht="36">
      <c r="A44" s="8"/>
      <c r="B44" s="135" t="s">
        <v>34</v>
      </c>
      <c r="C44" s="135"/>
      <c r="D44" s="135"/>
      <c r="E44" s="11" t="s">
        <v>34</v>
      </c>
      <c r="F44" s="10" t="s">
        <v>33</v>
      </c>
      <c r="G44" s="50" t="s">
        <v>32</v>
      </c>
      <c r="H44" s="55">
        <v>60</v>
      </c>
      <c r="I44" s="55">
        <v>60</v>
      </c>
      <c r="J44" s="9">
        <f t="shared" si="0"/>
        <v>0</v>
      </c>
      <c r="K44" s="6"/>
      <c r="L44" s="2"/>
    </row>
    <row r="45" spans="1:12" ht="24">
      <c r="A45" s="8"/>
      <c r="B45" s="135" t="s">
        <v>31</v>
      </c>
      <c r="C45" s="135"/>
      <c r="D45" s="135"/>
      <c r="E45" s="11" t="s">
        <v>30</v>
      </c>
      <c r="F45" s="10" t="s">
        <v>29</v>
      </c>
      <c r="G45" s="50" t="s">
        <v>28</v>
      </c>
      <c r="H45" s="55">
        <v>2600</v>
      </c>
      <c r="I45" s="55">
        <v>2369.6</v>
      </c>
      <c r="J45" s="9">
        <f t="shared" si="0"/>
        <v>230.40000000000009</v>
      </c>
      <c r="K45" s="6"/>
      <c r="L45" s="2"/>
    </row>
    <row r="46" spans="1:12">
      <c r="A46" s="8"/>
      <c r="B46" s="77"/>
      <c r="C46" s="77"/>
      <c r="D46" s="77"/>
      <c r="E46" s="11"/>
      <c r="F46" s="47" t="s">
        <v>141</v>
      </c>
      <c r="G46" s="51" t="s">
        <v>142</v>
      </c>
      <c r="H46" s="57">
        <v>2400</v>
      </c>
      <c r="I46" s="57">
        <v>2400</v>
      </c>
      <c r="J46" s="9">
        <f t="shared" si="0"/>
        <v>0</v>
      </c>
      <c r="K46" s="6"/>
      <c r="L46" s="2"/>
    </row>
    <row r="47" spans="1:12" ht="24">
      <c r="A47" s="8"/>
      <c r="B47" s="135" t="s">
        <v>27</v>
      </c>
      <c r="C47" s="135"/>
      <c r="D47" s="135"/>
      <c r="E47" s="11" t="s">
        <v>26</v>
      </c>
      <c r="F47" s="10" t="s">
        <v>25</v>
      </c>
      <c r="G47" s="50" t="s">
        <v>24</v>
      </c>
      <c r="H47" s="55">
        <v>300</v>
      </c>
      <c r="I47" s="55">
        <v>0</v>
      </c>
      <c r="J47" s="9">
        <f t="shared" si="0"/>
        <v>300</v>
      </c>
      <c r="K47" s="6"/>
      <c r="L47" s="2"/>
    </row>
    <row r="48" spans="1:12">
      <c r="A48" s="8"/>
      <c r="B48" s="135" t="s">
        <v>23</v>
      </c>
      <c r="C48" s="135"/>
      <c r="D48" s="135"/>
      <c r="E48" s="11" t="s">
        <v>23</v>
      </c>
      <c r="F48" s="10" t="s">
        <v>22</v>
      </c>
      <c r="G48" s="50" t="s">
        <v>21</v>
      </c>
      <c r="H48" s="55">
        <v>200</v>
      </c>
      <c r="I48" s="55">
        <v>0</v>
      </c>
      <c r="J48" s="9">
        <f t="shared" si="0"/>
        <v>200</v>
      </c>
      <c r="K48" s="6"/>
      <c r="L48" s="2"/>
    </row>
    <row r="49" spans="1:12" ht="24">
      <c r="A49" s="8"/>
      <c r="B49" s="135" t="s">
        <v>20</v>
      </c>
      <c r="C49" s="135"/>
      <c r="D49" s="135"/>
      <c r="E49" s="11" t="s">
        <v>20</v>
      </c>
      <c r="F49" s="10" t="s">
        <v>19</v>
      </c>
      <c r="G49" s="50" t="s">
        <v>18</v>
      </c>
      <c r="H49" s="55">
        <v>435.9</v>
      </c>
      <c r="I49" s="55">
        <v>435.9</v>
      </c>
      <c r="J49" s="9">
        <f t="shared" si="0"/>
        <v>0</v>
      </c>
      <c r="K49" s="6"/>
      <c r="L49" s="2"/>
    </row>
    <row r="50" spans="1:12">
      <c r="A50" s="8"/>
      <c r="B50" s="135" t="s">
        <v>17</v>
      </c>
      <c r="C50" s="135"/>
      <c r="D50" s="135"/>
      <c r="E50" s="11" t="s">
        <v>17</v>
      </c>
      <c r="F50" s="10" t="s">
        <v>16</v>
      </c>
      <c r="G50" s="50" t="s">
        <v>15</v>
      </c>
      <c r="H50" s="55">
        <v>750.9</v>
      </c>
      <c r="I50" s="55">
        <v>723</v>
      </c>
      <c r="J50" s="9">
        <f t="shared" si="0"/>
        <v>27.899999999999977</v>
      </c>
      <c r="K50" s="6"/>
      <c r="L50" s="2"/>
    </row>
    <row r="51" spans="1:12" ht="24">
      <c r="A51" s="8"/>
      <c r="B51" s="135" t="s">
        <v>14</v>
      </c>
      <c r="C51" s="135"/>
      <c r="D51" s="135"/>
      <c r="E51" s="11" t="s">
        <v>14</v>
      </c>
      <c r="F51" s="10" t="s">
        <v>13</v>
      </c>
      <c r="G51" s="50" t="s">
        <v>12</v>
      </c>
      <c r="H51" s="55">
        <v>100</v>
      </c>
      <c r="I51" s="55">
        <v>35.6</v>
      </c>
      <c r="J51" s="9">
        <f t="shared" si="0"/>
        <v>64.400000000000006</v>
      </c>
      <c r="K51" s="6"/>
      <c r="L51" s="2"/>
    </row>
    <row r="52" spans="1:12" ht="36">
      <c r="A52" s="8"/>
      <c r="B52" s="135" t="s">
        <v>11</v>
      </c>
      <c r="C52" s="135"/>
      <c r="D52" s="135"/>
      <c r="E52" s="11" t="s">
        <v>11</v>
      </c>
      <c r="F52" s="10" t="s">
        <v>10</v>
      </c>
      <c r="G52" s="50" t="s">
        <v>9</v>
      </c>
      <c r="H52" s="55">
        <v>2365</v>
      </c>
      <c r="I52" s="55">
        <v>1220.9000000000001</v>
      </c>
      <c r="J52" s="9">
        <f t="shared" si="0"/>
        <v>1144.0999999999999</v>
      </c>
      <c r="K52" s="6"/>
      <c r="L52" s="2"/>
    </row>
    <row r="53" spans="1:12" ht="36">
      <c r="A53" s="8"/>
      <c r="B53" s="135" t="s">
        <v>8</v>
      </c>
      <c r="C53" s="135"/>
      <c r="D53" s="135"/>
      <c r="E53" s="11" t="s">
        <v>8</v>
      </c>
      <c r="F53" s="10" t="s">
        <v>7</v>
      </c>
      <c r="G53" s="51" t="s">
        <v>129</v>
      </c>
      <c r="H53" s="55">
        <v>1637</v>
      </c>
      <c r="I53" s="55">
        <v>1075.2</v>
      </c>
      <c r="J53" s="9">
        <f t="shared" si="0"/>
        <v>561.79999999999995</v>
      </c>
      <c r="K53" s="6"/>
      <c r="L53" s="2"/>
    </row>
    <row r="54" spans="1:12" ht="36">
      <c r="A54" s="8"/>
      <c r="B54" s="135" t="s">
        <v>6</v>
      </c>
      <c r="C54" s="135"/>
      <c r="D54" s="135"/>
      <c r="E54" s="11" t="s">
        <v>6</v>
      </c>
      <c r="F54" s="10" t="s">
        <v>5</v>
      </c>
      <c r="G54" s="51" t="s">
        <v>128</v>
      </c>
      <c r="H54" s="55">
        <v>670</v>
      </c>
      <c r="I54" s="55">
        <v>670</v>
      </c>
      <c r="J54" s="9">
        <f t="shared" si="0"/>
        <v>0</v>
      </c>
      <c r="K54" s="6"/>
      <c r="L54" s="2"/>
    </row>
    <row r="55" spans="1:12" ht="24.75" thickBot="1">
      <c r="A55" s="8"/>
      <c r="B55" s="24"/>
      <c r="C55" s="24"/>
      <c r="D55" s="24"/>
      <c r="E55" s="25"/>
      <c r="F55" s="7" t="s">
        <v>4</v>
      </c>
      <c r="G55" s="52" t="s">
        <v>130</v>
      </c>
      <c r="H55" s="58">
        <v>530</v>
      </c>
      <c r="I55" s="58">
        <v>530</v>
      </c>
      <c r="J55" s="9">
        <f t="shared" si="0"/>
        <v>0</v>
      </c>
      <c r="K55" s="6"/>
      <c r="L55" s="2"/>
    </row>
    <row r="56" spans="1:12" s="75" customFormat="1" ht="13.5" thickBot="1">
      <c r="A56" s="62"/>
      <c r="B56" s="134" t="s">
        <v>3</v>
      </c>
      <c r="C56" s="134"/>
      <c r="D56" s="134"/>
      <c r="E56" s="69" t="s">
        <v>3</v>
      </c>
      <c r="F56" s="70"/>
      <c r="G56" s="71" t="s">
        <v>131</v>
      </c>
      <c r="H56" s="72">
        <f>SUM(H26:H55)</f>
        <v>50444.100000000006</v>
      </c>
      <c r="I56" s="72">
        <f>SUM(I26:I55)</f>
        <v>40110.6</v>
      </c>
      <c r="J56" s="73">
        <f t="shared" si="0"/>
        <v>10333.500000000007</v>
      </c>
      <c r="K56" s="68"/>
      <c r="L56" s="74"/>
    </row>
    <row r="57" spans="1:12">
      <c r="A57" s="4"/>
      <c r="B57" s="5"/>
      <c r="C57" s="5"/>
      <c r="D57" s="5"/>
      <c r="E57" s="5" t="s">
        <v>3</v>
      </c>
      <c r="F57" s="5" t="s">
        <v>2</v>
      </c>
      <c r="G57" s="5" t="s">
        <v>2</v>
      </c>
      <c r="H57" s="4">
        <v>1226558374.6900001</v>
      </c>
      <c r="I57" s="4">
        <v>1226558374.6900001</v>
      </c>
      <c r="J57" s="4">
        <v>1226558374.6900001</v>
      </c>
      <c r="K57" s="4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 t="s">
        <v>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3"/>
      <c r="B60" s="2"/>
      <c r="C60" s="2"/>
      <c r="D60" s="2"/>
      <c r="E60" s="2"/>
      <c r="F60" s="2"/>
      <c r="G60" s="2"/>
      <c r="H60" s="2" t="s">
        <v>0</v>
      </c>
      <c r="I60" s="2"/>
      <c r="J60" s="2"/>
      <c r="K60" s="2"/>
      <c r="L60" s="2"/>
    </row>
    <row r="61" spans="1:12">
      <c r="A61" s="2" t="s">
        <v>0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</sheetData>
  <mergeCells count="43">
    <mergeCell ref="B56:D56"/>
    <mergeCell ref="B42:D42"/>
    <mergeCell ref="B44:D44"/>
    <mergeCell ref="B45:D45"/>
    <mergeCell ref="B47:D47"/>
    <mergeCell ref="B48:D48"/>
    <mergeCell ref="B49:D49"/>
    <mergeCell ref="B50:D50"/>
    <mergeCell ref="B51:D51"/>
    <mergeCell ref="B52:D52"/>
    <mergeCell ref="B53:D53"/>
    <mergeCell ref="B54:D54"/>
    <mergeCell ref="B41:D41"/>
    <mergeCell ref="B26:D26"/>
    <mergeCell ref="B28:D28"/>
    <mergeCell ref="B29:D29"/>
    <mergeCell ref="B30:D30"/>
    <mergeCell ref="B31:D31"/>
    <mergeCell ref="B35:D35"/>
    <mergeCell ref="B36:D36"/>
    <mergeCell ref="B37:D37"/>
    <mergeCell ref="B38:D38"/>
    <mergeCell ref="B39:D39"/>
    <mergeCell ref="B40:D40"/>
    <mergeCell ref="B25:D25"/>
    <mergeCell ref="B9:D9"/>
    <mergeCell ref="B10:D10"/>
    <mergeCell ref="B12:D12"/>
    <mergeCell ref="B13:D13"/>
    <mergeCell ref="B14:D14"/>
    <mergeCell ref="B16:D16"/>
    <mergeCell ref="B18:D18"/>
    <mergeCell ref="B20:D20"/>
    <mergeCell ref="B21:D21"/>
    <mergeCell ref="B22:D22"/>
    <mergeCell ref="B23:D23"/>
    <mergeCell ref="B8:D8"/>
    <mergeCell ref="G2:J2"/>
    <mergeCell ref="G1:J1"/>
    <mergeCell ref="F3:I3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5"/>
  <sheetViews>
    <sheetView tabSelected="1" zoomScaleNormal="100" workbookViewId="0">
      <selection activeCell="D3" sqref="D3"/>
    </sheetView>
  </sheetViews>
  <sheetFormatPr defaultColWidth="9.140625" defaultRowHeight="12.75"/>
  <cols>
    <col min="1" max="1" width="5.140625" style="91" customWidth="1"/>
    <col min="2" max="2" width="9.140625" style="93" customWidth="1"/>
    <col min="3" max="3" width="67" style="93" customWidth="1"/>
    <col min="4" max="4" width="18.140625" style="93" customWidth="1"/>
    <col min="5" max="6" width="15.5703125" style="93" customWidth="1"/>
    <col min="7" max="7" width="7.7109375" style="93" customWidth="1"/>
    <col min="8" max="8" width="0.5703125" style="93" customWidth="1"/>
    <col min="9" max="251" width="9.140625" style="93" customWidth="1"/>
    <col min="252" max="16384" width="9.140625" style="93"/>
  </cols>
  <sheetData>
    <row r="1" spans="1:8" ht="42" customHeight="1">
      <c r="B1" s="144" t="s">
        <v>174</v>
      </c>
      <c r="C1" s="145"/>
      <c r="D1" s="145"/>
      <c r="E1" s="145"/>
      <c r="F1" s="145"/>
      <c r="G1" s="92"/>
      <c r="H1" s="92"/>
    </row>
    <row r="2" spans="1:8" ht="15.75" thickBot="1">
      <c r="B2" s="142"/>
      <c r="C2" s="143"/>
      <c r="D2" s="143"/>
      <c r="E2" s="143"/>
      <c r="F2" s="92" t="s">
        <v>154</v>
      </c>
      <c r="G2" s="92"/>
      <c r="H2" s="92"/>
    </row>
    <row r="3" spans="1:8" ht="15" customHeight="1" thickBot="1">
      <c r="A3" s="94" t="s">
        <v>164</v>
      </c>
      <c r="B3" s="95" t="s">
        <v>122</v>
      </c>
      <c r="C3" s="96" t="s">
        <v>133</v>
      </c>
      <c r="D3" s="97" t="s">
        <v>171</v>
      </c>
      <c r="E3" s="96" t="s">
        <v>169</v>
      </c>
      <c r="F3" s="97" t="s">
        <v>170</v>
      </c>
      <c r="G3" s="98"/>
      <c r="H3" s="92"/>
    </row>
    <row r="4" spans="1:8" ht="15" customHeight="1">
      <c r="A4" s="99">
        <v>1</v>
      </c>
      <c r="B4" s="100" t="s">
        <v>151</v>
      </c>
      <c r="C4" s="101" t="s">
        <v>152</v>
      </c>
      <c r="D4" s="102">
        <v>4640</v>
      </c>
      <c r="E4" s="103">
        <v>4275</v>
      </c>
      <c r="F4" s="87">
        <f>E4/D4</f>
        <v>0.92133620689655171</v>
      </c>
      <c r="G4" s="104"/>
      <c r="H4" s="92"/>
    </row>
    <row r="5" spans="1:8" ht="15" customHeight="1">
      <c r="A5" s="99">
        <v>2</v>
      </c>
      <c r="B5" s="100" t="s">
        <v>116</v>
      </c>
      <c r="C5" s="101" t="s">
        <v>115</v>
      </c>
      <c r="D5" s="102">
        <v>6000</v>
      </c>
      <c r="E5" s="103">
        <v>6000</v>
      </c>
      <c r="F5" s="87">
        <f t="shared" ref="F5:F53" si="0">E5/D5</f>
        <v>1</v>
      </c>
      <c r="G5" s="104"/>
      <c r="H5" s="92"/>
    </row>
    <row r="6" spans="1:8" ht="15" customHeight="1">
      <c r="A6" s="99">
        <v>3</v>
      </c>
      <c r="B6" s="100" t="s">
        <v>112</v>
      </c>
      <c r="C6" s="101" t="s">
        <v>111</v>
      </c>
      <c r="D6" s="102">
        <v>65684.3</v>
      </c>
      <c r="E6" s="103">
        <v>63054.9</v>
      </c>
      <c r="F6" s="87">
        <f t="shared" si="0"/>
        <v>0.95996912504205723</v>
      </c>
      <c r="G6" s="104"/>
      <c r="H6" s="92"/>
    </row>
    <row r="7" spans="1:8" ht="15" customHeight="1">
      <c r="A7" s="99">
        <v>4</v>
      </c>
      <c r="B7" s="100" t="s">
        <v>109</v>
      </c>
      <c r="C7" s="101" t="s">
        <v>108</v>
      </c>
      <c r="D7" s="102">
        <v>53696.4</v>
      </c>
      <c r="E7" s="103">
        <v>53696.3</v>
      </c>
      <c r="F7" s="87">
        <f t="shared" si="0"/>
        <v>0.99999813767775869</v>
      </c>
      <c r="G7" s="104"/>
      <c r="H7" s="92"/>
    </row>
    <row r="8" spans="1:8" ht="15" customHeight="1">
      <c r="A8" s="99">
        <v>5</v>
      </c>
      <c r="B8" s="100" t="s">
        <v>106</v>
      </c>
      <c r="C8" s="101" t="s">
        <v>105</v>
      </c>
      <c r="D8" s="102">
        <v>1854.6</v>
      </c>
      <c r="E8" s="103">
        <v>1854.6</v>
      </c>
      <c r="F8" s="87">
        <f t="shared" si="0"/>
        <v>1</v>
      </c>
      <c r="G8" s="104"/>
      <c r="H8" s="92"/>
    </row>
    <row r="9" spans="1:8" ht="15" customHeight="1">
      <c r="A9" s="99">
        <v>6</v>
      </c>
      <c r="B9" s="100" t="s">
        <v>149</v>
      </c>
      <c r="C9" s="101" t="s">
        <v>150</v>
      </c>
      <c r="D9" s="102">
        <v>500</v>
      </c>
      <c r="E9" s="103">
        <v>500</v>
      </c>
      <c r="F9" s="87">
        <f t="shared" si="0"/>
        <v>1</v>
      </c>
      <c r="G9" s="104"/>
      <c r="H9" s="92"/>
    </row>
    <row r="10" spans="1:8" ht="15" customHeight="1">
      <c r="A10" s="99">
        <v>7</v>
      </c>
      <c r="B10" s="100" t="s">
        <v>103</v>
      </c>
      <c r="C10" s="101" t="s">
        <v>102</v>
      </c>
      <c r="D10" s="102">
        <v>502</v>
      </c>
      <c r="E10" s="103">
        <v>502</v>
      </c>
      <c r="F10" s="87">
        <f t="shared" si="0"/>
        <v>1</v>
      </c>
      <c r="G10" s="104"/>
      <c r="H10" s="92"/>
    </row>
    <row r="11" spans="1:8" ht="15" customHeight="1">
      <c r="A11" s="99">
        <v>8</v>
      </c>
      <c r="B11" s="100" t="s">
        <v>100</v>
      </c>
      <c r="C11" s="101" t="s">
        <v>99</v>
      </c>
      <c r="D11" s="102">
        <v>17774</v>
      </c>
      <c r="E11" s="103">
        <v>17599.7</v>
      </c>
      <c r="F11" s="87">
        <f t="shared" si="0"/>
        <v>0.99019354112748958</v>
      </c>
      <c r="G11" s="104"/>
      <c r="H11" s="92"/>
    </row>
    <row r="12" spans="1:8" ht="15" customHeight="1">
      <c r="A12" s="99">
        <v>9</v>
      </c>
      <c r="B12" s="100" t="s">
        <v>97</v>
      </c>
      <c r="C12" s="101" t="s">
        <v>96</v>
      </c>
      <c r="D12" s="102">
        <v>11451.7</v>
      </c>
      <c r="E12" s="103">
        <v>11451.7</v>
      </c>
      <c r="F12" s="87">
        <f t="shared" si="0"/>
        <v>1</v>
      </c>
      <c r="G12" s="104"/>
      <c r="H12" s="92"/>
    </row>
    <row r="13" spans="1:8" ht="15" customHeight="1">
      <c r="A13" s="99">
        <v>10</v>
      </c>
      <c r="B13" s="100" t="s">
        <v>147</v>
      </c>
      <c r="C13" s="101" t="s">
        <v>148</v>
      </c>
      <c r="D13" s="102">
        <v>1105</v>
      </c>
      <c r="E13" s="103">
        <v>1105</v>
      </c>
      <c r="F13" s="87">
        <f t="shared" si="0"/>
        <v>1</v>
      </c>
      <c r="G13" s="104"/>
      <c r="H13" s="92"/>
    </row>
    <row r="14" spans="1:8" ht="15" customHeight="1">
      <c r="A14" s="99">
        <v>11</v>
      </c>
      <c r="B14" s="100" t="s">
        <v>93</v>
      </c>
      <c r="C14" s="101" t="s">
        <v>92</v>
      </c>
      <c r="D14" s="102">
        <v>2531.6</v>
      </c>
      <c r="E14" s="103">
        <v>2296.6</v>
      </c>
      <c r="F14" s="87">
        <f t="shared" si="0"/>
        <v>0.90717332911992421</v>
      </c>
      <c r="G14" s="104"/>
      <c r="H14" s="92"/>
    </row>
    <row r="15" spans="1:8" s="90" customFormat="1" ht="15" customHeight="1">
      <c r="A15" s="82"/>
      <c r="B15" s="83" t="s">
        <v>120</v>
      </c>
      <c r="C15" s="84" t="s">
        <v>168</v>
      </c>
      <c r="D15" s="85">
        <f>SUM(D4:D14)</f>
        <v>165739.60000000003</v>
      </c>
      <c r="E15" s="86">
        <f>SUM(E4:E14)</f>
        <v>162335.80000000002</v>
      </c>
      <c r="F15" s="124">
        <f t="shared" si="0"/>
        <v>0.97946296479537776</v>
      </c>
      <c r="G15" s="88"/>
      <c r="H15" s="89"/>
    </row>
    <row r="16" spans="1:8" s="106" customFormat="1" ht="15" customHeight="1">
      <c r="A16" s="107">
        <v>1</v>
      </c>
      <c r="B16" s="108" t="s">
        <v>160</v>
      </c>
      <c r="C16" s="101" t="s">
        <v>159</v>
      </c>
      <c r="D16" s="102">
        <v>1141.8</v>
      </c>
      <c r="E16" s="103">
        <v>1141.8</v>
      </c>
      <c r="F16" s="87">
        <f t="shared" si="0"/>
        <v>1</v>
      </c>
      <c r="G16" s="88"/>
      <c r="H16" s="105"/>
    </row>
    <row r="17" spans="1:8" ht="15" customHeight="1">
      <c r="A17" s="99">
        <v>2</v>
      </c>
      <c r="B17" s="100" t="s">
        <v>87</v>
      </c>
      <c r="C17" s="101" t="s">
        <v>86</v>
      </c>
      <c r="D17" s="102">
        <v>1148.3</v>
      </c>
      <c r="E17" s="103">
        <v>1096.0999999999999</v>
      </c>
      <c r="F17" s="87">
        <f t="shared" si="0"/>
        <v>0.95454149612470607</v>
      </c>
      <c r="G17" s="104"/>
      <c r="H17" s="92"/>
    </row>
    <row r="18" spans="1:8" ht="15" customHeight="1">
      <c r="A18" s="99">
        <v>3</v>
      </c>
      <c r="B18" s="100" t="s">
        <v>84</v>
      </c>
      <c r="C18" s="101" t="s">
        <v>83</v>
      </c>
      <c r="D18" s="102">
        <v>18176.3</v>
      </c>
      <c r="E18" s="103">
        <v>18176.3</v>
      </c>
      <c r="F18" s="87">
        <f t="shared" si="0"/>
        <v>1</v>
      </c>
      <c r="G18" s="104"/>
      <c r="H18" s="92"/>
    </row>
    <row r="19" spans="1:8" ht="15" customHeight="1">
      <c r="A19" s="99">
        <v>4</v>
      </c>
      <c r="B19" s="100" t="s">
        <v>81</v>
      </c>
      <c r="C19" s="101" t="s">
        <v>80</v>
      </c>
      <c r="D19" s="102">
        <v>662.1</v>
      </c>
      <c r="E19" s="103">
        <v>662.1</v>
      </c>
      <c r="F19" s="87">
        <f t="shared" si="0"/>
        <v>1</v>
      </c>
      <c r="G19" s="104"/>
      <c r="H19" s="92"/>
    </row>
    <row r="20" spans="1:8" ht="15" customHeight="1">
      <c r="A20" s="99">
        <v>5</v>
      </c>
      <c r="B20" s="100" t="s">
        <v>78</v>
      </c>
      <c r="C20" s="101" t="s">
        <v>77</v>
      </c>
      <c r="D20" s="102">
        <v>345</v>
      </c>
      <c r="E20" s="103">
        <v>345</v>
      </c>
      <c r="F20" s="87">
        <f t="shared" si="0"/>
        <v>1</v>
      </c>
      <c r="G20" s="104"/>
      <c r="H20" s="92"/>
    </row>
    <row r="21" spans="1:8" s="90" customFormat="1" ht="15" customHeight="1">
      <c r="A21" s="82"/>
      <c r="B21" s="83" t="s">
        <v>90</v>
      </c>
      <c r="C21" s="84" t="s">
        <v>172</v>
      </c>
      <c r="D21" s="85">
        <f>SUM(D17:D20)+D16</f>
        <v>21473.499999999996</v>
      </c>
      <c r="E21" s="86">
        <f t="shared" ref="E21" si="1">SUM(E17:E20)+E16</f>
        <v>21421.299999999996</v>
      </c>
      <c r="F21" s="124">
        <f t="shared" si="0"/>
        <v>0.99756909679372241</v>
      </c>
      <c r="G21" s="88"/>
      <c r="H21" s="89"/>
    </row>
    <row r="22" spans="1:8" ht="15" customHeight="1">
      <c r="A22" s="99">
        <v>1</v>
      </c>
      <c r="B22" s="100" t="s">
        <v>72</v>
      </c>
      <c r="C22" s="101" t="s">
        <v>71</v>
      </c>
      <c r="D22" s="102">
        <v>188.7</v>
      </c>
      <c r="E22" s="103">
        <v>138.6</v>
      </c>
      <c r="F22" s="87">
        <f t="shared" si="0"/>
        <v>0.73449920508744038</v>
      </c>
      <c r="G22" s="104"/>
      <c r="H22" s="92"/>
    </row>
    <row r="23" spans="1:8" ht="15" customHeight="1">
      <c r="A23" s="99">
        <v>2</v>
      </c>
      <c r="B23" s="109" t="s">
        <v>143</v>
      </c>
      <c r="C23" s="110" t="s">
        <v>144</v>
      </c>
      <c r="D23" s="102">
        <v>260</v>
      </c>
      <c r="E23" s="103">
        <v>225</v>
      </c>
      <c r="F23" s="87">
        <f t="shared" si="0"/>
        <v>0.86538461538461542</v>
      </c>
      <c r="G23" s="104"/>
      <c r="H23" s="92"/>
    </row>
    <row r="24" spans="1:8" ht="15" customHeight="1">
      <c r="A24" s="99">
        <v>3</v>
      </c>
      <c r="B24" s="100" t="s">
        <v>69</v>
      </c>
      <c r="C24" s="101" t="s">
        <v>68</v>
      </c>
      <c r="D24" s="102">
        <v>700</v>
      </c>
      <c r="E24" s="103">
        <v>700</v>
      </c>
      <c r="F24" s="87">
        <f t="shared" si="0"/>
        <v>1</v>
      </c>
      <c r="G24" s="104"/>
      <c r="H24" s="92"/>
    </row>
    <row r="25" spans="1:8" ht="15" customHeight="1">
      <c r="A25" s="99">
        <v>4</v>
      </c>
      <c r="B25" s="100" t="s">
        <v>66</v>
      </c>
      <c r="C25" s="101" t="s">
        <v>65</v>
      </c>
      <c r="D25" s="102">
        <v>20</v>
      </c>
      <c r="E25" s="103">
        <v>20</v>
      </c>
      <c r="F25" s="87">
        <f t="shared" si="0"/>
        <v>1</v>
      </c>
      <c r="G25" s="104"/>
      <c r="H25" s="92"/>
    </row>
    <row r="26" spans="1:8" ht="15" customHeight="1">
      <c r="A26" s="99">
        <v>5</v>
      </c>
      <c r="B26" s="100" t="s">
        <v>63</v>
      </c>
      <c r="C26" s="101" t="s">
        <v>62</v>
      </c>
      <c r="D26" s="102">
        <v>155</v>
      </c>
      <c r="E26" s="103">
        <v>155</v>
      </c>
      <c r="F26" s="87">
        <f t="shared" si="0"/>
        <v>1</v>
      </c>
      <c r="G26" s="104"/>
      <c r="H26" s="92"/>
    </row>
    <row r="27" spans="1:8" ht="15" customHeight="1">
      <c r="A27" s="99">
        <v>6</v>
      </c>
      <c r="B27" s="100" t="s">
        <v>60</v>
      </c>
      <c r="C27" s="101" t="s">
        <v>59</v>
      </c>
      <c r="D27" s="102">
        <v>160</v>
      </c>
      <c r="E27" s="103">
        <v>160</v>
      </c>
      <c r="F27" s="87">
        <f t="shared" si="0"/>
        <v>1</v>
      </c>
      <c r="G27" s="104"/>
      <c r="H27" s="92"/>
    </row>
    <row r="28" spans="1:8" ht="15" customHeight="1">
      <c r="A28" s="99">
        <v>7</v>
      </c>
      <c r="B28" s="100" t="s">
        <v>155</v>
      </c>
      <c r="C28" s="101" t="s">
        <v>156</v>
      </c>
      <c r="D28" s="102">
        <v>199.3</v>
      </c>
      <c r="E28" s="103">
        <v>199.3</v>
      </c>
      <c r="F28" s="87">
        <f t="shared" si="0"/>
        <v>1</v>
      </c>
      <c r="G28" s="104"/>
      <c r="H28" s="92"/>
    </row>
    <row r="29" spans="1:8" ht="15" customHeight="1">
      <c r="A29" s="99">
        <v>8</v>
      </c>
      <c r="B29" s="109" t="s">
        <v>137</v>
      </c>
      <c r="C29" s="110" t="s">
        <v>138</v>
      </c>
      <c r="D29" s="111">
        <v>58.2</v>
      </c>
      <c r="E29" s="112">
        <v>58.2</v>
      </c>
      <c r="F29" s="87">
        <f t="shared" si="0"/>
        <v>1</v>
      </c>
      <c r="G29" s="104"/>
      <c r="H29" s="92"/>
    </row>
    <row r="30" spans="1:8" ht="15" customHeight="1">
      <c r="A30" s="99">
        <v>9</v>
      </c>
      <c r="B30" s="109" t="s">
        <v>139</v>
      </c>
      <c r="C30" s="110" t="s">
        <v>140</v>
      </c>
      <c r="D30" s="111">
        <v>8923.7000000000007</v>
      </c>
      <c r="E30" s="112">
        <v>8922.7000000000007</v>
      </c>
      <c r="F30" s="87">
        <f t="shared" si="0"/>
        <v>0.99988793885944172</v>
      </c>
      <c r="G30" s="104"/>
      <c r="H30" s="92"/>
    </row>
    <row r="31" spans="1:8" ht="15" customHeight="1">
      <c r="A31" s="99">
        <v>10</v>
      </c>
      <c r="B31" s="100" t="s">
        <v>57</v>
      </c>
      <c r="C31" s="101" t="s">
        <v>56</v>
      </c>
      <c r="D31" s="102">
        <v>196.8</v>
      </c>
      <c r="E31" s="103">
        <v>196.8</v>
      </c>
      <c r="F31" s="87">
        <f t="shared" si="0"/>
        <v>1</v>
      </c>
      <c r="G31" s="104"/>
      <c r="H31" s="92"/>
    </row>
    <row r="32" spans="1:8" ht="15" customHeight="1">
      <c r="A32" s="99">
        <v>11</v>
      </c>
      <c r="B32" s="100" t="s">
        <v>54</v>
      </c>
      <c r="C32" s="101" t="s">
        <v>53</v>
      </c>
      <c r="D32" s="102">
        <v>716</v>
      </c>
      <c r="E32" s="103">
        <v>715.7</v>
      </c>
      <c r="F32" s="87">
        <f t="shared" si="0"/>
        <v>0.99958100558659224</v>
      </c>
      <c r="G32" s="104"/>
      <c r="H32" s="92"/>
    </row>
    <row r="33" spans="1:8" ht="15" customHeight="1">
      <c r="A33" s="99">
        <v>12</v>
      </c>
      <c r="B33" s="100" t="s">
        <v>51</v>
      </c>
      <c r="C33" s="101" t="s">
        <v>50</v>
      </c>
      <c r="D33" s="102">
        <v>8703.1</v>
      </c>
      <c r="E33" s="103">
        <v>8703.1</v>
      </c>
      <c r="F33" s="87">
        <f t="shared" si="0"/>
        <v>1</v>
      </c>
      <c r="G33" s="104"/>
      <c r="H33" s="92"/>
    </row>
    <row r="34" spans="1:8" ht="15" customHeight="1">
      <c r="A34" s="99">
        <v>13</v>
      </c>
      <c r="B34" s="100" t="s">
        <v>48</v>
      </c>
      <c r="C34" s="101" t="s">
        <v>47</v>
      </c>
      <c r="D34" s="102">
        <v>200</v>
      </c>
      <c r="E34" s="103">
        <v>200</v>
      </c>
      <c r="F34" s="87">
        <f t="shared" si="0"/>
        <v>1</v>
      </c>
      <c r="G34" s="104"/>
      <c r="H34" s="92"/>
    </row>
    <row r="35" spans="1:8" ht="15" customHeight="1">
      <c r="A35" s="99">
        <v>14</v>
      </c>
      <c r="B35" s="100" t="s">
        <v>45</v>
      </c>
      <c r="C35" s="101" t="s">
        <v>44</v>
      </c>
      <c r="D35" s="102">
        <v>5500</v>
      </c>
      <c r="E35" s="103">
        <v>5500</v>
      </c>
      <c r="F35" s="87">
        <f t="shared" si="0"/>
        <v>1</v>
      </c>
      <c r="G35" s="104"/>
      <c r="H35" s="92"/>
    </row>
    <row r="36" spans="1:8" ht="15" customHeight="1">
      <c r="A36" s="99">
        <v>15</v>
      </c>
      <c r="B36" s="100" t="s">
        <v>42</v>
      </c>
      <c r="C36" s="101" t="s">
        <v>41</v>
      </c>
      <c r="D36" s="102">
        <v>1887.8</v>
      </c>
      <c r="E36" s="103">
        <v>1887.8</v>
      </c>
      <c r="F36" s="87">
        <f t="shared" si="0"/>
        <v>1</v>
      </c>
      <c r="G36" s="104"/>
      <c r="H36" s="92"/>
    </row>
    <row r="37" spans="1:8" ht="15" customHeight="1">
      <c r="A37" s="99">
        <v>16</v>
      </c>
      <c r="B37" s="100" t="s">
        <v>39</v>
      </c>
      <c r="C37" s="101" t="s">
        <v>38</v>
      </c>
      <c r="D37" s="102">
        <v>115</v>
      </c>
      <c r="E37" s="103">
        <v>115</v>
      </c>
      <c r="F37" s="87">
        <f t="shared" si="0"/>
        <v>1</v>
      </c>
      <c r="G37" s="104"/>
      <c r="H37" s="92"/>
    </row>
    <row r="38" spans="1:8" ht="15" customHeight="1">
      <c r="A38" s="99">
        <v>17</v>
      </c>
      <c r="B38" s="100" t="s">
        <v>36</v>
      </c>
      <c r="C38" s="101" t="s">
        <v>35</v>
      </c>
      <c r="D38" s="102">
        <v>8360</v>
      </c>
      <c r="E38" s="103">
        <v>7593</v>
      </c>
      <c r="F38" s="87">
        <f t="shared" si="0"/>
        <v>0.90825358851674642</v>
      </c>
      <c r="G38" s="104"/>
      <c r="H38" s="92"/>
    </row>
    <row r="39" spans="1:8" ht="15" customHeight="1">
      <c r="A39" s="99">
        <v>18</v>
      </c>
      <c r="B39" s="100" t="s">
        <v>157</v>
      </c>
      <c r="C39" s="101" t="s">
        <v>158</v>
      </c>
      <c r="D39" s="102">
        <v>3835.6</v>
      </c>
      <c r="E39" s="103">
        <v>3810.6</v>
      </c>
      <c r="F39" s="87">
        <f t="shared" si="0"/>
        <v>0.9934821149233497</v>
      </c>
      <c r="G39" s="104"/>
      <c r="H39" s="92"/>
    </row>
    <row r="40" spans="1:8" ht="15" customHeight="1">
      <c r="A40" s="99">
        <v>19</v>
      </c>
      <c r="B40" s="113" t="s">
        <v>166</v>
      </c>
      <c r="C40" s="114" t="s">
        <v>167</v>
      </c>
      <c r="D40" s="115">
        <v>75</v>
      </c>
      <c r="E40" s="103">
        <v>75</v>
      </c>
      <c r="F40" s="87">
        <f t="shared" si="0"/>
        <v>1</v>
      </c>
      <c r="G40" s="104"/>
      <c r="H40" s="92"/>
    </row>
    <row r="41" spans="1:8" ht="15" customHeight="1">
      <c r="A41" s="99">
        <v>20</v>
      </c>
      <c r="B41" s="100" t="s">
        <v>33</v>
      </c>
      <c r="C41" s="101" t="s">
        <v>32</v>
      </c>
      <c r="D41" s="102">
        <v>103.8</v>
      </c>
      <c r="E41" s="103">
        <v>103.8</v>
      </c>
      <c r="F41" s="87">
        <f t="shared" si="0"/>
        <v>1</v>
      </c>
      <c r="G41" s="104"/>
      <c r="H41" s="92"/>
    </row>
    <row r="42" spans="1:8" ht="15" customHeight="1">
      <c r="A42" s="99">
        <v>21</v>
      </c>
      <c r="B42" s="100" t="s">
        <v>29</v>
      </c>
      <c r="C42" s="101" t="s">
        <v>28</v>
      </c>
      <c r="D42" s="102">
        <v>2600</v>
      </c>
      <c r="E42" s="103">
        <v>2599.9</v>
      </c>
      <c r="F42" s="87">
        <f t="shared" si="0"/>
        <v>0.99996153846153846</v>
      </c>
      <c r="G42" s="104"/>
      <c r="H42" s="92"/>
    </row>
    <row r="43" spans="1:8" ht="15" customHeight="1">
      <c r="A43" s="99">
        <v>22</v>
      </c>
      <c r="B43" s="109" t="s">
        <v>141</v>
      </c>
      <c r="C43" s="110" t="s">
        <v>142</v>
      </c>
      <c r="D43" s="111">
        <v>2483.3000000000002</v>
      </c>
      <c r="E43" s="112">
        <v>2483.3000000000002</v>
      </c>
      <c r="F43" s="87">
        <f t="shared" si="0"/>
        <v>1</v>
      </c>
      <c r="G43" s="104"/>
      <c r="H43" s="92"/>
    </row>
    <row r="44" spans="1:8" ht="15" customHeight="1">
      <c r="A44" s="99">
        <v>23</v>
      </c>
      <c r="B44" s="100" t="s">
        <v>22</v>
      </c>
      <c r="C44" s="101" t="s">
        <v>21</v>
      </c>
      <c r="D44" s="102">
        <v>200</v>
      </c>
      <c r="E44" s="103">
        <v>200</v>
      </c>
      <c r="F44" s="87">
        <f t="shared" si="0"/>
        <v>1</v>
      </c>
      <c r="G44" s="104"/>
      <c r="H44" s="92"/>
    </row>
    <row r="45" spans="1:8" ht="15" customHeight="1">
      <c r="A45" s="99">
        <v>24</v>
      </c>
      <c r="B45" s="100" t="s">
        <v>19</v>
      </c>
      <c r="C45" s="101" t="s">
        <v>18</v>
      </c>
      <c r="D45" s="102">
        <v>435.9</v>
      </c>
      <c r="E45" s="103">
        <v>435.9</v>
      </c>
      <c r="F45" s="87">
        <f t="shared" si="0"/>
        <v>1</v>
      </c>
      <c r="G45" s="104"/>
      <c r="H45" s="92"/>
    </row>
    <row r="46" spans="1:8" ht="15" customHeight="1">
      <c r="A46" s="99">
        <v>25</v>
      </c>
      <c r="B46" s="100" t="s">
        <v>16</v>
      </c>
      <c r="C46" s="101" t="s">
        <v>15</v>
      </c>
      <c r="D46" s="102">
        <v>1232.7</v>
      </c>
      <c r="E46" s="103">
        <v>1038.5999999999999</v>
      </c>
      <c r="F46" s="87">
        <f t="shared" si="0"/>
        <v>0.8425407641761985</v>
      </c>
      <c r="G46" s="104"/>
      <c r="H46" s="92"/>
    </row>
    <row r="47" spans="1:8" ht="15" customHeight="1">
      <c r="A47" s="99">
        <v>26</v>
      </c>
      <c r="B47" s="100" t="s">
        <v>13</v>
      </c>
      <c r="C47" s="101" t="s">
        <v>12</v>
      </c>
      <c r="D47" s="102">
        <v>100</v>
      </c>
      <c r="E47" s="103">
        <v>100</v>
      </c>
      <c r="F47" s="87">
        <f t="shared" si="0"/>
        <v>1</v>
      </c>
      <c r="G47" s="104"/>
      <c r="H47" s="92"/>
    </row>
    <row r="48" spans="1:8" ht="15" customHeight="1">
      <c r="A48" s="99">
        <v>27</v>
      </c>
      <c r="B48" s="100" t="s">
        <v>10</v>
      </c>
      <c r="C48" s="101" t="s">
        <v>9</v>
      </c>
      <c r="D48" s="102">
        <v>2365</v>
      </c>
      <c r="E48" s="103">
        <v>2365</v>
      </c>
      <c r="F48" s="87">
        <f t="shared" si="0"/>
        <v>1</v>
      </c>
      <c r="G48" s="104"/>
      <c r="H48" s="92"/>
    </row>
    <row r="49" spans="1:8" ht="15" customHeight="1">
      <c r="A49" s="99">
        <v>28</v>
      </c>
      <c r="B49" s="100" t="s">
        <v>7</v>
      </c>
      <c r="C49" s="110" t="s">
        <v>129</v>
      </c>
      <c r="D49" s="102">
        <v>1637</v>
      </c>
      <c r="E49" s="103">
        <v>1637</v>
      </c>
      <c r="F49" s="87">
        <f t="shared" si="0"/>
        <v>1</v>
      </c>
      <c r="G49" s="104"/>
      <c r="H49" s="92"/>
    </row>
    <row r="50" spans="1:8" ht="15" customHeight="1">
      <c r="A50" s="116">
        <v>29</v>
      </c>
      <c r="B50" s="100" t="s">
        <v>5</v>
      </c>
      <c r="C50" s="110" t="s">
        <v>128</v>
      </c>
      <c r="D50" s="102">
        <v>723.2</v>
      </c>
      <c r="E50" s="103">
        <v>723.2</v>
      </c>
      <c r="F50" s="87">
        <f t="shared" si="0"/>
        <v>1</v>
      </c>
      <c r="G50" s="104"/>
      <c r="H50" s="92"/>
    </row>
    <row r="51" spans="1:8" ht="15" customHeight="1" thickBot="1">
      <c r="A51" s="116">
        <v>30</v>
      </c>
      <c r="B51" s="117" t="s">
        <v>4</v>
      </c>
      <c r="C51" s="118" t="s">
        <v>130</v>
      </c>
      <c r="D51" s="119">
        <v>530</v>
      </c>
      <c r="E51" s="120">
        <v>530</v>
      </c>
      <c r="F51" s="129">
        <f t="shared" si="0"/>
        <v>1</v>
      </c>
      <c r="G51" s="104"/>
      <c r="H51" s="92"/>
    </row>
    <row r="52" spans="1:8" s="90" customFormat="1" ht="15" customHeight="1" thickBot="1">
      <c r="A52" s="121"/>
      <c r="B52" s="122" t="s">
        <v>75</v>
      </c>
      <c r="C52" s="123" t="s">
        <v>173</v>
      </c>
      <c r="D52" s="125">
        <f>SUM(D22:D51)</f>
        <v>52665.100000000006</v>
      </c>
      <c r="E52" s="126">
        <f>SUM(E22:E51)</f>
        <v>51592.5</v>
      </c>
      <c r="F52" s="128">
        <f t="shared" si="0"/>
        <v>0.97963357137838902</v>
      </c>
      <c r="G52" s="88"/>
      <c r="H52" s="89"/>
    </row>
    <row r="53" spans="1:8" s="90" customFormat="1" ht="15" customHeight="1" thickBot="1">
      <c r="A53" s="121"/>
      <c r="B53" s="122"/>
      <c r="C53" s="123" t="s">
        <v>165</v>
      </c>
      <c r="D53" s="127">
        <f>D15+D21+D52</f>
        <v>239878.20000000004</v>
      </c>
      <c r="E53" s="127">
        <f>E15+E21+E52</f>
        <v>235349.6</v>
      </c>
      <c r="F53" s="128">
        <f t="shared" si="0"/>
        <v>0.98112125236891046</v>
      </c>
      <c r="G53" s="89"/>
      <c r="H53" s="89"/>
    </row>
    <row r="54" spans="1:8" ht="15" customHeight="1">
      <c r="B54" s="92"/>
      <c r="C54" s="92"/>
      <c r="D54" s="92" t="s">
        <v>0</v>
      </c>
      <c r="E54" s="92"/>
      <c r="F54" s="92"/>
      <c r="G54" s="92"/>
      <c r="H54" s="92"/>
    </row>
    <row r="55" spans="1:8">
      <c r="B55" s="92"/>
      <c r="C55" s="92"/>
      <c r="D55" s="92"/>
      <c r="E55" s="92"/>
      <c r="F55" s="92"/>
      <c r="G55" s="92"/>
      <c r="H55" s="92"/>
    </row>
  </sheetData>
  <mergeCells count="2">
    <mergeCell ref="B2:E2"/>
    <mergeCell ref="B1:F1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на 01.11.2013</vt:lpstr>
      <vt:lpstr>ЦП</vt:lpstr>
      <vt:lpstr>на 01.10.2013</vt:lpstr>
      <vt:lpstr>на 01.01.2014</vt:lpstr>
      <vt:lpstr>'на 01.11.2013'!Заголовки_для_печати</vt:lpstr>
      <vt:lpstr>'на 01.01.2014'!Область_печати</vt:lpstr>
      <vt:lpstr>'на 01.10.2013'!Область_печати</vt:lpstr>
      <vt:lpstr>'на 01.11.2013'!Область_печати</vt:lpstr>
      <vt:lpstr>ЦП!Область_печати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Шматкова</dc:creator>
  <cp:lastModifiedBy>Admin</cp:lastModifiedBy>
  <cp:lastPrinted>2014-01-29T10:05:46Z</cp:lastPrinted>
  <dcterms:created xsi:type="dcterms:W3CDTF">2013-06-18T10:50:01Z</dcterms:created>
  <dcterms:modified xsi:type="dcterms:W3CDTF">2014-03-24T13:36:59Z</dcterms:modified>
</cp:coreProperties>
</file>